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u435886\OneDrive - Intesa SanPaolo\DUNIA backup\DUNIA\NEWS\"/>
    </mc:Choice>
  </mc:AlternateContent>
  <xr:revisionPtr revIDLastSave="0" documentId="8_{11C5191E-0203-4A66-A359-76035152A9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dulo Richiesta Iscrizione" sheetId="1" r:id="rId1"/>
    <sheet name="Foglio1" sheetId="2" state="hidden" r:id="rId2"/>
  </sheets>
  <definedNames>
    <definedName name="_xlnm.Print_Area" localSheetId="0">'Modulo Richiesta Iscrizione'!$A$1:$S$155</definedName>
    <definedName name="Z_394EA1DD_BBCB_4130_847B_DB081A6E3DC3_.wvu.Cols" localSheetId="0" hidden="1">'Modulo Richiesta Iscrizione'!$Z:$Z</definedName>
    <definedName name="Z_394EA1DD_BBCB_4130_847B_DB081A6E3DC3_.wvu.PrintArea" localSheetId="0" hidden="1">'Modulo Richiesta Iscrizione'!$A$1:$S$155</definedName>
    <definedName name="Z_394EA1DD_BBCB_4130_847B_DB081A6E3DC3_.wvu.Rows" localSheetId="0" hidden="1">'Modulo Richiesta Iscrizione'!$8:$8,'Modulo Richiesta Iscrizione'!$12:$15,'Modulo Richiesta Iscrizione'!$60:$63,'Modulo Richiesta Iscrizione'!$137:$138</definedName>
  </definedNames>
  <calcPr calcId="191029"/>
  <customWorkbookViews>
    <customWorkbookView name="NOCENTINI ANNA MARTA - Visualizzazione personale" guid="{394EA1DD-BBCB-4130-847B-DB081A6E3DC3}" mergeInterval="0" personalView="1" maximized="1" windowWidth="1276" windowHeight="799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U9" i="1"/>
  <c r="B17" i="1"/>
  <c r="T24" i="1" l="1"/>
  <c r="U34" i="1"/>
  <c r="U10" i="1"/>
  <c r="R33" i="1" l="1"/>
  <c r="R34" i="1"/>
  <c r="R35" i="1"/>
  <c r="R36" i="1"/>
  <c r="S29" i="1"/>
  <c r="S28" i="1"/>
  <c r="S30" i="1"/>
  <c r="S36" i="1"/>
  <c r="S35" i="1"/>
  <c r="S42" i="1"/>
  <c r="S41" i="1"/>
  <c r="S4" i="1" l="1"/>
  <c r="S22" i="1"/>
  <c r="S24" i="1"/>
  <c r="S25" i="1"/>
  <c r="S26" i="1"/>
  <c r="S27" i="1"/>
  <c r="S32" i="1"/>
  <c r="S33" i="1"/>
  <c r="T33" i="1"/>
  <c r="U33" i="1" s="1"/>
  <c r="S34" i="1"/>
  <c r="R37" i="1"/>
  <c r="S38" i="1"/>
  <c r="U38" i="1" s="1"/>
  <c r="U41" i="1"/>
  <c r="U42" i="1"/>
  <c r="U44" i="1"/>
  <c r="T52" i="1"/>
  <c r="U52" i="1"/>
  <c r="U56" i="1"/>
  <c r="U85" i="1"/>
  <c r="S86" i="1"/>
  <c r="S87" i="1"/>
  <c r="U90" i="1"/>
  <c r="S92" i="1"/>
  <c r="S93" i="1"/>
  <c r="U96" i="1"/>
  <c r="S97" i="1"/>
  <c r="S98" i="1"/>
  <c r="U102" i="1"/>
  <c r="S103" i="1"/>
  <c r="S104" i="1"/>
  <c r="U109" i="1"/>
  <c r="S110" i="1"/>
  <c r="S111" i="1"/>
  <c r="U114" i="1"/>
  <c r="S115" i="1"/>
  <c r="S116" i="1"/>
  <c r="S119" i="1"/>
  <c r="S120" i="1"/>
  <c r="S121" i="1"/>
  <c r="S122" i="1"/>
  <c r="U126" i="1"/>
  <c r="V126" i="1" s="1"/>
  <c r="W126" i="1" s="1"/>
  <c r="X126" i="1" s="1"/>
  <c r="S127" i="1"/>
  <c r="T127" i="1"/>
  <c r="U131" i="1"/>
  <c r="T32" i="1" l="1"/>
  <c r="U32" i="1" s="1"/>
  <c r="T120" i="1"/>
  <c r="U120" i="1" s="1"/>
  <c r="T103" i="1"/>
  <c r="T115" i="1"/>
  <c r="T97" i="1"/>
  <c r="T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NOCENTINI ANNA MARTA</author>
  </authors>
  <commentList>
    <comment ref="B8" authorId="0" shapeId="0" xr:uid="{5C882325-6AF3-4ECE-BC6E-A62FFEDD87B9}">
      <text>
        <r>
          <rPr>
            <sz val="9"/>
            <color indexed="81"/>
            <rFont val="Tahoma"/>
            <family val="2"/>
          </rPr>
          <t xml:space="preserve">File&gt;Condividi&gt;Cartella di lavoro di Excel
</t>
        </r>
      </text>
    </comment>
  </commentList>
</comments>
</file>

<file path=xl/sharedStrings.xml><?xml version="1.0" encoding="utf-8"?>
<sst xmlns="http://schemas.openxmlformats.org/spreadsheetml/2006/main" count="179" uniqueCount="160">
  <si>
    <t>Dati anagrafici del/i dipendente/i:</t>
  </si>
  <si>
    <t>SI</t>
  </si>
  <si>
    <t>NO</t>
  </si>
  <si>
    <t>sono interessato al tempo pieno</t>
  </si>
  <si>
    <t>sono interessato al part time nell’orario 8- 13</t>
  </si>
  <si>
    <t>sono interessato al part time nell’orario 13-18</t>
  </si>
  <si>
    <t xml:space="preserve">(indipendentemente dal fatto che entrambi lavorino in società del Gruppo Intesa Sanpaolo) </t>
  </si>
  <si>
    <t>2)</t>
  </si>
  <si>
    <t>3)</t>
  </si>
  <si>
    <t>Bambino  da inserire all’asilo nido che sia portatore di handicap psicofisico</t>
  </si>
  <si>
    <t>permanente (art. 3 comma 3, L.104/92) o con invalidità superiore al 66%</t>
  </si>
  <si>
    <t xml:space="preserve"> Entrambi i genitori lavorano a tempo pieno</t>
  </si>
  <si>
    <t>4)</t>
  </si>
  <si>
    <t xml:space="preserve">Entrambi i genitori lavorano di cui uno a tempo parziale (indipendentemente dal </t>
  </si>
  <si>
    <t>fatto che entrambi lavorino in società del Gruppo Intesa Sanpaolo)</t>
  </si>
  <si>
    <t>5)</t>
  </si>
  <si>
    <t xml:space="preserve">Presenza nel nucleo familiare, purché convivente e non ricoverato a tempo pieno, </t>
  </si>
  <si>
    <t xml:space="preserve">di un componente (diverso da quello di cui al punto 3) con handicap psicofisico </t>
  </si>
  <si>
    <t>permanente (art. 3, comma 3, L. 104/92) o con invalidità superiore al 66%</t>
  </si>
  <si>
    <t>6)</t>
  </si>
  <si>
    <t>Uno solo o entrambi i genitori frequentano corsi di studio con obbligo di frequenza</t>
  </si>
  <si>
    <t>7)</t>
  </si>
  <si>
    <t>Per ogni figlio convivente oltre quello per cui si chiede l’iscrizione, saranno attribuiti:</t>
  </si>
  <si>
    <t xml:space="preserve">(punti 3 per ogni figlio)  </t>
  </si>
  <si>
    <t xml:space="preserve">(punti 2 per ogni figlio)  </t>
  </si>
  <si>
    <t xml:space="preserve">(punti 1 per ogni figlio)  </t>
  </si>
  <si>
    <t>8)</t>
  </si>
  <si>
    <t>Imponibile familiare IRPEF da Euro 27.001 a 35.000</t>
  </si>
  <si>
    <t>Imponibile familiare IRPEF da Euro 35.001 a 50.000</t>
  </si>
  <si>
    <t>L’asilo nido aziendale di Intesa Sanpaolo sarà aperto dalle ore 8 alle ore 18 dal lunedì al venerdì.</t>
  </si>
  <si>
    <t>Indichi se è interessato ad inserire suo figlio/a nella fascia a tempo pieno o part-time:</t>
  </si>
  <si>
    <t xml:space="preserve">Segnali eventuali richieste aggiuntive, domande o perplessità rispetto al servizio proposto e  se ha già </t>
  </si>
  <si>
    <t>Nucleo familiare con unico genitore</t>
  </si>
  <si>
    <t xml:space="preserve"> - in formato gg/mm/aaaa</t>
  </si>
  <si>
    <t xml:space="preserve">Data richiesta per l'inizio inserimento: </t>
  </si>
  <si>
    <t>Scelta nido:</t>
  </si>
  <si>
    <t>Dati Dipendente:</t>
  </si>
  <si>
    <t>Dati Figlio/a:</t>
  </si>
  <si>
    <t>Società Lavoro</t>
  </si>
  <si>
    <t>Email - Cellulare</t>
  </si>
  <si>
    <t>Scelta Tempo pieno o part time</t>
  </si>
  <si>
    <t>Dati Graduatoria</t>
  </si>
  <si>
    <t>iscritto allo stesso Asilo Nido eventuali altri figli per lo stesso anno scolastico:</t>
  </si>
  <si>
    <t>Richiesta iscrizione asili nido aziendali anno:</t>
  </si>
  <si>
    <t>Codice Fiscale</t>
  </si>
  <si>
    <t>/</t>
  </si>
  <si>
    <t>Via/Viale/Piazza</t>
  </si>
  <si>
    <t>Cap</t>
  </si>
  <si>
    <t>Civico</t>
  </si>
  <si>
    <t>Località</t>
  </si>
  <si>
    <t>Provincia (sigla)</t>
  </si>
  <si>
    <t>Nome</t>
  </si>
  <si>
    <t>Cognome</t>
  </si>
  <si>
    <t>Imponibile familiare IRPEF Oltre i 50.000 Euro</t>
  </si>
  <si>
    <r>
      <t>DATI NECESSARI PER LA REDAZIONE DELLA GRADUATORIA</t>
    </r>
    <r>
      <rPr>
        <b/>
        <sz val="10"/>
        <color indexed="8"/>
        <rFont val="Tahoma"/>
        <family val="2"/>
      </rPr>
      <t>:</t>
    </r>
  </si>
  <si>
    <t xml:space="preserve">numero </t>
  </si>
  <si>
    <t>nidodeibimbi@intesasanpaolo.com</t>
  </si>
  <si>
    <t>Se l’orario proposto non corrisponde alle sue esigenze la invitiamo a scrivere a nidodeibimbi@intesasanpaolo.com</t>
  </si>
  <si>
    <r>
      <t xml:space="preserve">Formato gg/mm/aaaa </t>
    </r>
    <r>
      <rPr>
        <b/>
        <sz val="12"/>
        <color indexed="10"/>
        <rFont val="Tahoma"/>
        <family val="2"/>
      </rPr>
      <t>**</t>
    </r>
  </si>
  <si>
    <r>
      <rPr>
        <sz val="10"/>
        <rFont val="Webdings"/>
        <family val="1"/>
        <charset val="2"/>
      </rPr>
      <t>4</t>
    </r>
    <r>
      <rPr>
        <sz val="10"/>
        <rFont val="Tahoma"/>
        <family val="2"/>
      </rPr>
      <t>Al momento della domanda il bimbo deve essere nato.</t>
    </r>
  </si>
  <si>
    <r>
      <rPr>
        <sz val="10"/>
        <rFont val="Webdings"/>
        <family val="1"/>
        <charset val="2"/>
      </rPr>
      <t>4</t>
    </r>
    <r>
      <rPr>
        <sz val="10"/>
        <rFont val="Tahoma"/>
        <family val="2"/>
      </rPr>
      <t>La Direzione si riserva di valutare e decidere in merito ad eventuali situazioni particolari.</t>
    </r>
  </si>
  <si>
    <t xml:space="preserve">   figli/e minore di 5 anni  </t>
  </si>
  <si>
    <t xml:space="preserve">   figli/e da 5 a 10 anni</t>
  </si>
  <si>
    <t xml:space="preserve">   figli/e da 11 a 14 anni   </t>
  </si>
  <si>
    <t xml:space="preserve">Valorizzare TUTTI I CAMPI inserendo il numero dei bambini e nel caso non ci fossero mettere comunque '0' </t>
  </si>
  <si>
    <t>Milano, Via Clerici 4/6</t>
  </si>
  <si>
    <t>Firenze Novoli, Viale Toscana 25</t>
  </si>
  <si>
    <t>Moncalieri, Corso Savona 58 (Polo Tecnologico)</t>
  </si>
  <si>
    <t>Napoli, Via Paolo Emilio Imbriani 19</t>
  </si>
  <si>
    <t>Torino, Nuovo Centro Direzionale</t>
  </si>
  <si>
    <t>Imponibile familiare IRPEF fino a Euro 27.000</t>
  </si>
  <si>
    <r>
      <t xml:space="preserve">non rientrano in tale casistica i nuclei familiari in cui i genitori sono conviventi, ma </t>
    </r>
    <r>
      <rPr>
        <b/>
        <sz val="8"/>
        <color indexed="60"/>
        <rFont val="Tahoma"/>
        <family val="2"/>
      </rPr>
      <t>non</t>
    </r>
    <r>
      <rPr>
        <sz val="8"/>
        <color indexed="60"/>
        <rFont val="Tahoma"/>
        <family val="2"/>
      </rPr>
      <t xml:space="preserve"> sposati</t>
    </r>
  </si>
  <si>
    <t>Se il figlio è riconosciuto da entrambi i genitori i redditi dovranno essere sommati (ad esempio è il caso delle coppie di fatto). La genitorialità diventa criterio prevalente rispetto alla residenza, ovvero rimane inalterato il principio delle coppie separate o divorziate.</t>
  </si>
  <si>
    <t>9)</t>
  </si>
  <si>
    <r>
      <rPr>
        <b/>
        <sz val="14"/>
        <color indexed="8"/>
        <rFont val="Tahoma"/>
        <family val="2"/>
      </rPr>
      <t xml:space="preserve">1) </t>
    </r>
    <r>
      <rPr>
        <sz val="10"/>
        <color theme="1"/>
        <rFont val="Tahoma"/>
        <family val="2"/>
      </rPr>
      <t>Suo figlio/a frequenta o è già iscritto/a ad un altro servizio di asilo nido?</t>
    </r>
  </si>
  <si>
    <t xml:space="preserve"> </t>
  </si>
  <si>
    <t>E' in corso (o definito alla data di inserimento) un trasferimento su iniziativa della Società del Gruppo ISP in comune diverso dalla dimora abituale, che preveda il cambio di domicilio</t>
  </si>
  <si>
    <t>In base alle fasce di reddito del nucleo familiare sotto indicate saranno attribuiti dei punteggi aggiuntivi:</t>
  </si>
  <si>
    <r>
      <rPr>
        <sz val="10"/>
        <rFont val="Webdings"/>
        <family val="1"/>
        <charset val="2"/>
      </rPr>
      <t>4</t>
    </r>
    <r>
      <rPr>
        <sz val="10"/>
        <rFont val="Tahoma"/>
        <family val="2"/>
      </rPr>
      <t>A parità di punteggio si terrà conto della data di ricezione via mail della domanda di iscrizione.</t>
    </r>
  </si>
  <si>
    <t>Milano, Via Moscova 40/1</t>
  </si>
  <si>
    <t>Bergamo, Via S. Alessandro</t>
  </si>
  <si>
    <t>Brescia, Via Cernaia</t>
  </si>
  <si>
    <t>valore</t>
  </si>
  <si>
    <t>descrizione</t>
  </si>
  <si>
    <t>Il modello, una volta compilato in ogni sua parte, dovrà essere inviato come allegato a</t>
  </si>
  <si>
    <r>
      <t>Nome</t>
    </r>
    <r>
      <rPr>
        <sz val="10"/>
        <color rgb="FFFF0000"/>
        <rFont val="Tahoma"/>
        <family val="2"/>
      </rPr>
      <t>*</t>
    </r>
  </si>
  <si>
    <r>
      <t>Cognome</t>
    </r>
    <r>
      <rPr>
        <sz val="10"/>
        <color rgb="FFFF0000"/>
        <rFont val="Tahoma"/>
        <family val="2"/>
      </rPr>
      <t>*</t>
    </r>
  </si>
  <si>
    <r>
      <t>Via/Viale/Piazza</t>
    </r>
    <r>
      <rPr>
        <sz val="10"/>
        <color rgb="FFFF0000"/>
        <rFont val="Tahoma"/>
        <family val="2"/>
      </rPr>
      <t>*</t>
    </r>
  </si>
  <si>
    <r>
      <t>Civico</t>
    </r>
    <r>
      <rPr>
        <sz val="10"/>
        <color rgb="FFFF0000"/>
        <rFont val="Tahoma"/>
        <family val="2"/>
      </rPr>
      <t>*</t>
    </r>
  </si>
  <si>
    <r>
      <t>Località</t>
    </r>
    <r>
      <rPr>
        <sz val="10"/>
        <color rgb="FFFF0000"/>
        <rFont val="Tahoma"/>
        <family val="2"/>
      </rPr>
      <t>*</t>
    </r>
  </si>
  <si>
    <r>
      <t>Provincia (sigla)</t>
    </r>
    <r>
      <rPr>
        <sz val="10"/>
        <color rgb="FFFF0000"/>
        <rFont val="Tahoma"/>
        <family val="2"/>
      </rPr>
      <t>*</t>
    </r>
  </si>
  <si>
    <r>
      <t>Codice Fiscale</t>
    </r>
    <r>
      <rPr>
        <sz val="10"/>
        <color rgb="FFFF0000"/>
        <rFont val="Tahoma"/>
        <family val="2"/>
      </rPr>
      <t>*</t>
    </r>
  </si>
  <si>
    <r>
      <t>Data di nascita</t>
    </r>
    <r>
      <rPr>
        <sz val="10"/>
        <color rgb="FFFF0000"/>
        <rFont val="Tahoma"/>
        <family val="2"/>
      </rPr>
      <t>*</t>
    </r>
  </si>
  <si>
    <r>
      <t>Località</t>
    </r>
    <r>
      <rPr>
        <sz val="10"/>
        <color rgb="FFFF0000"/>
        <rFont val="Tahoma"/>
        <family val="2"/>
      </rPr>
      <t>*</t>
    </r>
    <r>
      <rPr>
        <sz val="10"/>
        <color theme="1"/>
        <rFont val="Tahoma"/>
        <family val="2"/>
      </rPr>
      <t>:</t>
    </r>
  </si>
  <si>
    <r>
      <t xml:space="preserve">N° </t>
    </r>
    <r>
      <rPr>
        <sz val="10"/>
        <color rgb="FFFF0000"/>
        <rFont val="Tahoma"/>
        <family val="2"/>
      </rPr>
      <t>*</t>
    </r>
  </si>
  <si>
    <r>
      <t>Cap:</t>
    </r>
    <r>
      <rPr>
        <sz val="10"/>
        <color rgb="FFFF0000"/>
        <rFont val="Tahoma"/>
        <family val="2"/>
      </rPr>
      <t>*</t>
    </r>
  </si>
  <si>
    <r>
      <t>Prov.</t>
    </r>
    <r>
      <rPr>
        <sz val="10"/>
        <color rgb="FFFF0000"/>
        <rFont val="Tahoma"/>
        <family val="2"/>
      </rPr>
      <t>*</t>
    </r>
  </si>
  <si>
    <r>
      <t>e-mail</t>
    </r>
    <r>
      <rPr>
        <sz val="10"/>
        <color rgb="FFFF0000"/>
        <rFont val="Tahoma"/>
        <family val="2"/>
      </rPr>
      <t>*</t>
    </r>
  </si>
  <si>
    <r>
      <t>Tel. abitazione</t>
    </r>
    <r>
      <rPr>
        <sz val="10"/>
        <color rgb="FFFF0000"/>
        <rFont val="Tahoma"/>
        <family val="2"/>
      </rPr>
      <t>*</t>
    </r>
  </si>
  <si>
    <t xml:space="preserve">  GRUPPO INTESA SANPAOLO</t>
  </si>
  <si>
    <t xml:space="preserve">Dati anagrafici del figlio/a (un modulo per ogni bambino):                                                                                                                  </t>
  </si>
  <si>
    <r>
      <t>Telefono ufficio</t>
    </r>
    <r>
      <rPr>
        <sz val="10"/>
        <color rgb="FFFF0000"/>
        <rFont val="Tahoma"/>
        <family val="2"/>
      </rPr>
      <t>*</t>
    </r>
  </si>
  <si>
    <r>
      <t>Cellulare</t>
    </r>
    <r>
      <rPr>
        <sz val="10"/>
        <color rgb="FFFF0000"/>
        <rFont val="Tahoma"/>
        <family val="2"/>
      </rPr>
      <t>*</t>
    </r>
  </si>
  <si>
    <t>Coniuge, se dipendente:</t>
  </si>
  <si>
    <t>Dipendente richiedente:</t>
  </si>
  <si>
    <t>Prestitalia</t>
  </si>
  <si>
    <t>Data</t>
  </si>
  <si>
    <r>
      <rPr>
        <b/>
        <sz val="14"/>
        <color indexed="8"/>
        <rFont val="Tahoma"/>
        <family val="2"/>
      </rPr>
      <t>1)</t>
    </r>
    <r>
      <rPr>
        <sz val="10"/>
        <color theme="1"/>
        <rFont val="Tahoma"/>
        <family val="2"/>
      </rPr>
      <t xml:space="preserve"> </t>
    </r>
  </si>
  <si>
    <t>Nome e cognome del genitore che effettua l'iscrizione</t>
  </si>
  <si>
    <t>Intesa Sanpaolo SpA</t>
  </si>
  <si>
    <t>Epsilon SGR</t>
  </si>
  <si>
    <t>Fideuram Vita</t>
  </si>
  <si>
    <t>Intesa Sanpaolo Private Banking</t>
  </si>
  <si>
    <t>Milano, Via Dina Galli</t>
  </si>
  <si>
    <t>Milano, Palazzo Regione Lombardia</t>
  </si>
  <si>
    <t>Acantus</t>
  </si>
  <si>
    <t>Eurizon Capital</t>
  </si>
  <si>
    <t>preferito</t>
  </si>
  <si>
    <r>
      <t>Codice Fiscale bimbo/a</t>
    </r>
    <r>
      <rPr>
        <sz val="10"/>
        <color rgb="FFFF0000"/>
        <rFont val="Tahoma"/>
        <family val="2"/>
      </rPr>
      <t>*</t>
    </r>
  </si>
  <si>
    <r>
      <t>Società genitore dipendente</t>
    </r>
    <r>
      <rPr>
        <sz val="10"/>
        <color rgb="FFFF0000"/>
        <rFont val="Tahoma"/>
        <family val="2"/>
      </rPr>
      <t>*</t>
    </r>
  </si>
  <si>
    <t>Scegliere Nido da menu a tendina:</t>
  </si>
  <si>
    <r>
      <rPr>
        <b/>
        <sz val="12"/>
        <color indexed="10"/>
        <rFont val="Tahoma"/>
        <family val="2"/>
      </rPr>
      <t>**</t>
    </r>
    <r>
      <rPr>
        <b/>
        <sz val="12"/>
        <color indexed="8"/>
        <rFont val="Tahoma"/>
        <family val="2"/>
      </rPr>
      <t xml:space="preserve"> </t>
    </r>
    <r>
      <rPr>
        <b/>
        <sz val="10"/>
        <color indexed="8"/>
        <rFont val="Tahoma"/>
        <family val="2"/>
      </rPr>
      <t xml:space="preserve">Anche successiva alla decorrenza dell'anno educativo, qualora il bambino non abbia raggiunto i requisiti minimi di età per essere inserito da inizio anno. 
</t>
    </r>
    <r>
      <rPr>
        <b/>
        <u/>
        <sz val="10"/>
        <color rgb="FF000000"/>
        <rFont val="Tahoma"/>
        <family val="2"/>
      </rPr>
      <t>Le domande di inserimento oltre il 31 dicembre saranno automaticamente inserite in lista d'attesa</t>
    </r>
    <r>
      <rPr>
        <b/>
        <sz val="10"/>
        <color indexed="8"/>
        <rFont val="Tahoma"/>
        <family val="2"/>
      </rPr>
      <t xml:space="preserve">. Per ulteriori informazioni consultare il regolamento. </t>
    </r>
  </si>
  <si>
    <t>Roma, Via Oriolo Romano 240</t>
  </si>
  <si>
    <t>Il nido accoglie bimbi a partire dai 12 mesi</t>
  </si>
  <si>
    <t>Il nido accoglie bimbi a partire dai 6 mesi</t>
  </si>
  <si>
    <t>Il nido accoglie bimbi a partire dai  6 mesi</t>
  </si>
  <si>
    <t>Il nido accoglie bimbi a partire dai 3 mesi</t>
  </si>
  <si>
    <t>Il nido accoglie bimbi a partire dai 13 mesi</t>
  </si>
  <si>
    <t>Fideuram Intesa Sanpaolo Private Banking</t>
  </si>
  <si>
    <t>Isybank</t>
  </si>
  <si>
    <t>Intesa Sanpaolo Rent Foryou</t>
  </si>
  <si>
    <t>Siref Fiduciaria</t>
  </si>
  <si>
    <t>Fideuram Asset Management SGR</t>
  </si>
  <si>
    <t>Eurizon Capital Real Asset SGR</t>
  </si>
  <si>
    <t>Intesa Sanpaolo Protezione</t>
  </si>
  <si>
    <t>InSalute Servizi</t>
  </si>
  <si>
    <t>Intesa Sanpaolo Insurance Agency</t>
  </si>
  <si>
    <t>Milano, via Val Bavona, 21 (zona Lorenteggio)</t>
  </si>
  <si>
    <t xml:space="preserve">Intesa Sanpaolo Assicurazioni </t>
  </si>
  <si>
    <r>
      <rPr>
        <sz val="10"/>
        <color theme="0"/>
        <rFont val="Webdings"/>
        <family val="1"/>
        <charset val="2"/>
      </rPr>
      <t>4</t>
    </r>
    <r>
      <rPr>
        <sz val="10"/>
        <color theme="0"/>
        <rFont val="Tahoma"/>
        <family val="2"/>
      </rPr>
      <t xml:space="preserve">I campi contrassegnati con asterisco sono obbligatori
</t>
    </r>
    <r>
      <rPr>
        <sz val="10"/>
        <color theme="0"/>
        <rFont val="Webdings"/>
        <family val="1"/>
        <charset val="2"/>
      </rPr>
      <t>4</t>
    </r>
    <r>
      <rPr>
        <sz val="10"/>
        <color theme="0"/>
        <rFont val="Tahoma"/>
        <family val="2"/>
      </rPr>
      <t xml:space="preserve">Dove previste più opzioni deve essere espressa una scelta
</t>
    </r>
    <r>
      <rPr>
        <sz val="10"/>
        <color theme="0"/>
        <rFont val="Webdings"/>
        <family val="1"/>
        <charset val="2"/>
      </rPr>
      <t>4</t>
    </r>
    <r>
      <rPr>
        <sz val="10"/>
        <color theme="0"/>
        <rFont val="Tahoma"/>
        <family val="2"/>
      </rPr>
      <t xml:space="preserve">Controllare che nella sezione "evidenza errori" (a destra) tutti i campi siano contrassegnati da OK. 
</t>
    </r>
    <r>
      <rPr>
        <sz val="10"/>
        <color theme="0"/>
        <rFont val="Webdings"/>
        <family val="1"/>
        <charset val="2"/>
      </rPr>
      <t>4</t>
    </r>
    <r>
      <rPr>
        <u/>
        <sz val="9"/>
        <color theme="0"/>
        <rFont val="Tahoma"/>
        <family val="2"/>
      </rPr>
      <t xml:space="preserve">I moduli errati/incompleti verranno respinti dal sistema automatico di raccolta iscrizioni e non inseriti in
</t>
    </r>
    <r>
      <rPr>
        <sz val="9"/>
        <color theme="0"/>
        <rFont val="Tahoma"/>
        <family val="2"/>
      </rPr>
      <t xml:space="preserve">   </t>
    </r>
    <r>
      <rPr>
        <u/>
        <sz val="9"/>
        <color theme="0"/>
        <rFont val="Tahoma"/>
        <family val="2"/>
      </rPr>
      <t>graduatoria. Non è possibile intervenire manualmente sui modelli pervenuti.</t>
    </r>
  </si>
  <si>
    <r>
      <t xml:space="preserve">Evidenza 
</t>
    </r>
    <r>
      <rPr>
        <b/>
        <sz val="18"/>
        <color theme="0"/>
        <rFont val="Tahoma"/>
        <family val="2"/>
      </rPr>
      <t xml:space="preserve">errori 
</t>
    </r>
    <r>
      <rPr>
        <b/>
        <sz val="10"/>
        <color theme="0"/>
        <rFont val="Tahoma"/>
        <family val="2"/>
      </rPr>
      <t xml:space="preserve">di compilazione 
</t>
    </r>
    <r>
      <rPr>
        <sz val="10"/>
        <color theme="0"/>
        <rFont val="Tahoma"/>
        <family val="2"/>
      </rPr>
      <t xml:space="preserve">(i campi in rosso devono diventare </t>
    </r>
    <r>
      <rPr>
        <b/>
        <sz val="10"/>
        <color theme="0"/>
        <rFont val="Tahoma"/>
        <family val="2"/>
      </rPr>
      <t>OK</t>
    </r>
    <r>
      <rPr>
        <sz val="10"/>
        <color theme="0"/>
        <rFont val="Tahoma"/>
        <family val="2"/>
      </rPr>
      <t xml:space="preserve">) </t>
    </r>
  </si>
  <si>
    <t>Equiter S.p.A.</t>
  </si>
  <si>
    <t>Intesa Sanpaolo Highline S.r.l.</t>
  </si>
  <si>
    <t>AFC Digital Hub</t>
  </si>
  <si>
    <t>Exetra S.p.A.</t>
  </si>
  <si>
    <t>Intrum Italy</t>
  </si>
  <si>
    <t>NEVA Società di Gestione del Risparmio</t>
  </si>
  <si>
    <t>Intesa Sanpaolo International Value Services (sede italiana)</t>
  </si>
  <si>
    <t>IMMIT - Immobili Italiani</t>
  </si>
  <si>
    <t>Intesa Sanpaolo RE.O.CO.</t>
  </si>
  <si>
    <t>Intesa Sanpaolo Innovation Center</t>
  </si>
  <si>
    <t>Società di appartenenza</t>
  </si>
  <si>
    <r>
      <rPr>
        <sz val="10"/>
        <rFont val="Webdings"/>
        <family val="1"/>
        <charset val="2"/>
      </rPr>
      <t>4</t>
    </r>
    <r>
      <rPr>
        <sz val="10"/>
        <rFont val="Tahoma"/>
        <family val="2"/>
      </rPr>
      <t>La domanda si basa sul principio dell'</t>
    </r>
    <r>
      <rPr>
        <b/>
        <u/>
        <sz val="10"/>
        <rFont val="Tahoma"/>
        <family val="2"/>
      </rPr>
      <t>autocertificazione</t>
    </r>
    <r>
      <rPr>
        <sz val="10"/>
        <rFont val="Tahoma"/>
        <family val="2"/>
      </rPr>
      <t>, la difformità fra le dichiarazioni rese in merito ai diversi aspetti della  
   condizione socio-professionale attributivi di punteggio e le condizioni reali accertate in sede di controllo, comporteranno la 
   retrocessione della domanda in coda alla graduatoria, con possibile esclusione dell'ammissione al servizio.</t>
    </r>
  </si>
  <si>
    <r>
      <rPr>
        <sz val="10"/>
        <rFont val="Webdings"/>
        <family val="1"/>
        <charset val="2"/>
      </rPr>
      <t>4</t>
    </r>
    <r>
      <rPr>
        <sz val="10"/>
        <rFont val="Tahoma"/>
        <family val="2"/>
      </rPr>
      <t xml:space="preserve">La </t>
    </r>
    <r>
      <rPr>
        <u/>
        <sz val="10"/>
        <color theme="9" tint="-0.499984740745262"/>
        <rFont val="Tahoma"/>
        <family val="2"/>
      </rPr>
      <t>domanda di iscrizione in formato excel</t>
    </r>
    <r>
      <rPr>
        <sz val="10"/>
        <rFont val="Tahoma"/>
        <family val="2"/>
      </rPr>
      <t xml:space="preserve"> e il </t>
    </r>
    <r>
      <rPr>
        <u/>
        <sz val="10"/>
        <color theme="9" tint="-0.499984740745262"/>
        <rFont val="Tahoma"/>
        <family val="2"/>
      </rPr>
      <t>consenso della privacy firmato in formato pdf</t>
    </r>
    <r>
      <rPr>
        <u/>
        <sz val="10"/>
        <rFont val="Tahoma"/>
        <family val="2"/>
      </rPr>
      <t xml:space="preserve"> </t>
    </r>
    <r>
      <rPr>
        <sz val="10"/>
        <rFont val="Tahoma"/>
        <family val="2"/>
      </rPr>
      <t>devono essere inviati via mail a: 
   nidodeibimbi@intesasanpaolo.com.</t>
    </r>
    <r>
      <rPr>
        <b/>
        <sz val="10"/>
        <rFont val="Tahoma"/>
        <family val="2"/>
      </rPr>
      <t xml:space="preserve"> Non è necessario inviare la documentazione cartacea via posta.</t>
    </r>
  </si>
  <si>
    <r>
      <rPr>
        <sz val="10"/>
        <color indexed="8"/>
        <rFont val="Webdings"/>
        <family val="1"/>
        <charset val="2"/>
      </rPr>
      <t>4</t>
    </r>
    <r>
      <rPr>
        <sz val="10"/>
        <color theme="1"/>
        <rFont val="Tahoma"/>
        <family val="2"/>
      </rPr>
      <t xml:space="preserve">La sottoscrizione  della presente domanda costituisce anche piena accettazione del Regolamento dell’Asilo nido (consultabile 
   sulla Intranet aziendale nella sezione </t>
    </r>
    <r>
      <rPr>
        <b/>
        <sz val="10"/>
        <rFont val="Tahoma"/>
        <family val="2"/>
      </rPr>
      <t>#People</t>
    </r>
    <r>
      <rPr>
        <b/>
        <sz val="10"/>
        <rFont val="Wingdings"/>
        <charset val="2"/>
      </rPr>
      <t>à</t>
    </r>
    <r>
      <rPr>
        <b/>
        <sz val="10"/>
        <rFont val="Tahoma"/>
        <family val="2"/>
      </rPr>
      <t>Servizi alla Persona e Welfare</t>
    </r>
    <r>
      <rPr>
        <b/>
        <sz val="10"/>
        <rFont val="Wingdings"/>
        <charset val="2"/>
      </rPr>
      <t>à</t>
    </r>
    <r>
      <rPr>
        <b/>
        <sz val="10"/>
        <rFont val="Tahoma"/>
        <family val="2"/>
      </rPr>
      <t>La Vetrina dei Servizi</t>
    </r>
    <r>
      <rPr>
        <b/>
        <sz val="10"/>
        <rFont val="Wingdings"/>
        <charset val="2"/>
      </rPr>
      <t>à</t>
    </r>
    <r>
      <rPr>
        <b/>
        <sz val="10"/>
        <rFont val="Tahoma"/>
        <family val="2"/>
      </rPr>
      <t>Soft Welfare 
   e People Care</t>
    </r>
    <r>
      <rPr>
        <b/>
        <sz val="10"/>
        <rFont val="Wingdings"/>
        <charset val="2"/>
      </rPr>
      <t>à</t>
    </r>
    <r>
      <rPr>
        <b/>
        <sz val="10"/>
        <rFont val="Tahoma"/>
        <family val="2"/>
      </rPr>
      <t>Asili nido aziendali</t>
    </r>
    <r>
      <rPr>
        <sz val="10"/>
        <rFont val="Tahoma"/>
        <family val="2"/>
      </rPr>
      <t xml:space="preserve">). </t>
    </r>
    <r>
      <rPr>
        <sz val="10"/>
        <color theme="1"/>
        <rFont val="Tahoma"/>
        <family val="2"/>
      </rPr>
      <t xml:space="preserve">
</t>
    </r>
    <r>
      <rPr>
        <sz val="10"/>
        <color indexed="8"/>
        <rFont val="Webdings"/>
        <family val="1"/>
        <charset val="2"/>
      </rPr>
      <t>4</t>
    </r>
    <r>
      <rPr>
        <sz val="10"/>
        <color theme="1"/>
        <rFont val="Tahoma"/>
        <family val="2"/>
      </rPr>
      <t>La dipendente madre è tenuta a seguire le regole sui permessi di allattamento reperibili sulle schede normative</t>
    </r>
  </si>
  <si>
    <t>Roma, Via San Marino, 32</t>
  </si>
  <si>
    <t>Roma, Via F. Algarotti, 15</t>
  </si>
  <si>
    <t xml:space="preserve">Roma, Via San Calepodio, 2 </t>
  </si>
  <si>
    <t>Roma, Via del Canale della Lingua, 92/104</t>
  </si>
  <si>
    <t>sono interessato alla fascia intermedia (ove prevista)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</si>
</sst>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4">
    <font>
      <sz val="10"/>
      <color theme="1"/>
      <name val="Tahoma"/>
      <family val="2"/>
    </font>
    <font>
      <b/>
      <sz val="10"/>
      <color indexed="8"/>
      <name val="Tahoma"/>
      <family val="2"/>
    </font>
    <font>
      <b/>
      <sz val="10"/>
      <color indexed="10"/>
      <name val="Tahoma"/>
      <family val="2"/>
    </font>
    <font>
      <b/>
      <sz val="12"/>
      <color indexed="8"/>
      <name val="Tahoma"/>
      <family val="2"/>
    </font>
    <font>
      <b/>
      <sz val="12"/>
      <color indexed="10"/>
      <name val="Tahoma"/>
      <family val="2"/>
    </font>
    <font>
      <sz val="10"/>
      <color indexed="8"/>
      <name val="Webdings"/>
      <family val="1"/>
      <charset val="2"/>
    </font>
    <font>
      <b/>
      <sz val="10"/>
      <name val="Tahoma"/>
      <family val="2"/>
    </font>
    <font>
      <sz val="10"/>
      <name val="Tahoma"/>
      <family val="2"/>
    </font>
    <font>
      <sz val="10"/>
      <name val="Webdings"/>
      <family val="1"/>
      <charset val="2"/>
    </font>
    <font>
      <sz val="12"/>
      <name val="Tahoma"/>
      <family val="2"/>
    </font>
    <font>
      <sz val="8"/>
      <name val="Tahoma"/>
      <family val="2"/>
    </font>
    <font>
      <b/>
      <u/>
      <sz val="8"/>
      <name val="Tahoma"/>
      <family val="2"/>
    </font>
    <font>
      <sz val="22"/>
      <name val="Tahoma"/>
      <family val="2"/>
    </font>
    <font>
      <sz val="8"/>
      <color indexed="60"/>
      <name val="Tahoma"/>
      <family val="2"/>
    </font>
    <font>
      <b/>
      <sz val="8"/>
      <color indexed="60"/>
      <name val="Tahoma"/>
      <family val="2"/>
    </font>
    <font>
      <b/>
      <u/>
      <sz val="10"/>
      <name val="Tahoma"/>
      <family val="2"/>
    </font>
    <font>
      <b/>
      <sz val="14"/>
      <color indexed="8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u/>
      <sz val="10"/>
      <color theme="10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1"/>
      <color theme="1"/>
      <name val="Verdana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sz val="12"/>
      <color theme="1"/>
      <name val="Tahoma"/>
      <family val="2"/>
    </font>
    <font>
      <sz val="8"/>
      <color theme="0"/>
      <name val="Tahoma"/>
      <family val="2"/>
    </font>
    <font>
      <sz val="8"/>
      <color theme="1"/>
      <name val="Tahoma"/>
      <family val="2"/>
    </font>
    <font>
      <sz val="10"/>
      <color theme="9" tint="-0.249977111117893"/>
      <name val="Tahoma"/>
      <family val="2"/>
    </font>
    <font>
      <sz val="12"/>
      <color theme="9" tint="-0.249977111117893"/>
      <name val="Tahoma"/>
      <family val="2"/>
    </font>
    <font>
      <sz val="12"/>
      <color theme="0"/>
      <name val="Tahoma"/>
      <family val="2"/>
    </font>
    <font>
      <sz val="8"/>
      <color theme="9" tint="-0.499984740745262"/>
      <name val="Tahoma"/>
      <family val="2"/>
    </font>
    <font>
      <sz val="10"/>
      <color theme="9" tint="-0.499984740745262"/>
      <name val="Tahoma"/>
      <family val="2"/>
    </font>
    <font>
      <b/>
      <sz val="14"/>
      <color theme="1"/>
      <name val="Tahoma"/>
      <family val="2"/>
    </font>
    <font>
      <b/>
      <u/>
      <sz val="8"/>
      <color theme="1"/>
      <name val="Tahoma"/>
      <family val="2"/>
    </font>
    <font>
      <sz val="8"/>
      <color theme="0" tint="-4.9989318521683403E-2"/>
      <name val="Tahoma"/>
      <family val="2"/>
    </font>
    <font>
      <b/>
      <sz val="8"/>
      <color rgb="FFFF0000"/>
      <name val="Tahoma"/>
      <family val="2"/>
    </font>
    <font>
      <sz val="8"/>
      <color rgb="FFFF0000"/>
      <name val="Tahoma"/>
      <family val="2"/>
    </font>
    <font>
      <sz val="10"/>
      <color rgb="FF000000"/>
      <name val="Tahoma"/>
      <family val="2"/>
    </font>
    <font>
      <sz val="18"/>
      <color rgb="FFFF0000"/>
      <name val="Tahoma"/>
      <family val="2"/>
    </font>
    <font>
      <u/>
      <sz val="10"/>
      <color rgb="FF0000FF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1"/>
      <charset val="2"/>
    </font>
    <font>
      <sz val="10"/>
      <name val="Tahoma"/>
      <family val="1"/>
      <charset val="2"/>
    </font>
    <font>
      <sz val="8"/>
      <color theme="0" tint="-0.14999847407452621"/>
      <name val="Tahoma"/>
      <family val="2"/>
    </font>
    <font>
      <b/>
      <u/>
      <sz val="8"/>
      <color theme="0" tint="-0.14999847407452621"/>
      <name val="Tahoma"/>
      <family val="2"/>
    </font>
    <font>
      <sz val="9"/>
      <color indexed="81"/>
      <name val="Tahoma"/>
      <family val="2"/>
    </font>
    <font>
      <sz val="7"/>
      <color theme="1"/>
      <name val="Tahoma"/>
      <family val="2"/>
    </font>
    <font>
      <b/>
      <sz val="8"/>
      <name val="Tahoma"/>
      <family val="2"/>
    </font>
    <font>
      <sz val="8"/>
      <color rgb="FF000000"/>
      <name val="Segoe UI"/>
      <family val="2"/>
    </font>
    <font>
      <sz val="8"/>
      <color theme="0" tint="-0.499984740745262"/>
      <name val="Tahoma"/>
      <family val="2"/>
    </font>
    <font>
      <sz val="8"/>
      <color theme="0" tint="-0.249977111117893"/>
      <name val="Tahoma"/>
      <family val="2"/>
    </font>
    <font>
      <u/>
      <sz val="10"/>
      <name val="Tahoma"/>
      <family val="2"/>
    </font>
    <font>
      <u/>
      <sz val="10"/>
      <color theme="9" tint="-0.499984740745262"/>
      <name val="Tahoma"/>
      <family val="2"/>
    </font>
    <font>
      <b/>
      <u/>
      <sz val="10"/>
      <color rgb="FF000000"/>
      <name val="Tahoma"/>
      <family val="2"/>
    </font>
    <font>
      <sz val="9"/>
      <color rgb="FF000000"/>
      <name val="Tahoma"/>
      <family val="2"/>
    </font>
    <font>
      <b/>
      <sz val="10"/>
      <name val="Wingdings"/>
      <charset val="2"/>
    </font>
    <font>
      <sz val="10"/>
      <color theme="0"/>
      <name val="Tahoma"/>
      <family val="1"/>
      <charset val="2"/>
    </font>
    <font>
      <sz val="10"/>
      <color theme="0"/>
      <name val="Webdings"/>
      <family val="1"/>
      <charset val="2"/>
    </font>
    <font>
      <u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b/>
      <sz val="18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theme="7" tint="-0.24994659260841701"/>
      </left>
      <right/>
      <top style="double">
        <color theme="7" tint="-0.24994659260841701"/>
      </top>
      <bottom style="double">
        <color theme="7" tint="-0.24994659260841701"/>
      </bottom>
      <diagonal/>
    </border>
    <border>
      <left/>
      <right/>
      <top style="double">
        <color theme="7" tint="-0.24994659260841701"/>
      </top>
      <bottom style="double">
        <color theme="7" tint="-0.24994659260841701"/>
      </bottom>
      <diagonal/>
    </border>
    <border>
      <left/>
      <right style="double">
        <color theme="7" tint="-0.24994659260841701"/>
      </right>
      <top style="double">
        <color theme="7" tint="-0.24994659260841701"/>
      </top>
      <bottom style="double">
        <color theme="7" tint="-0.2499465926084170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" xfId="0" applyBorder="1"/>
    <xf numFmtId="0" fontId="17" fillId="0" borderId="0" xfId="0" applyFont="1"/>
    <xf numFmtId="0" fontId="0" fillId="0" borderId="0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Font="1" applyBorder="1"/>
    <xf numFmtId="0" fontId="0" fillId="0" borderId="0" xfId="0" applyBorder="1" applyProtection="1"/>
    <xf numFmtId="0" fontId="2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9" xfId="0" applyFont="1" applyBorder="1"/>
    <xf numFmtId="0" fontId="0" fillId="0" borderId="30" xfId="0" applyFont="1" applyBorder="1"/>
    <xf numFmtId="49" fontId="0" fillId="0" borderId="0" xfId="0" applyNumberFormat="1" applyBorder="1"/>
    <xf numFmtId="0" fontId="23" fillId="0" borderId="0" xfId="0" applyFont="1" applyBorder="1"/>
    <xf numFmtId="0" fontId="17" fillId="0" borderId="0" xfId="0" applyFont="1" applyBorder="1"/>
    <xf numFmtId="0" fontId="24" fillId="0" borderId="0" xfId="0" applyFont="1" applyBorder="1"/>
    <xf numFmtId="0" fontId="0" fillId="0" borderId="31" xfId="0" applyBorder="1"/>
    <xf numFmtId="0" fontId="0" fillId="0" borderId="32" xfId="0" applyBorder="1"/>
    <xf numFmtId="0" fontId="0" fillId="0" borderId="32" xfId="0" applyFont="1" applyBorder="1"/>
    <xf numFmtId="0" fontId="0" fillId="0" borderId="33" xfId="0" applyFont="1" applyBorder="1"/>
    <xf numFmtId="0" fontId="25" fillId="0" borderId="0" xfId="0" quotePrefix="1" applyFont="1" applyBorder="1" applyAlignment="1">
      <alignment horizontal="center" vertical="center"/>
    </xf>
    <xf numFmtId="0" fontId="0" fillId="0" borderId="34" xfId="0" applyFont="1" applyBorder="1"/>
    <xf numFmtId="14" fontId="17" fillId="0" borderId="0" xfId="0" applyNumberFormat="1" applyFont="1"/>
    <xf numFmtId="49" fontId="0" fillId="0" borderId="0" xfId="0" applyNumberFormat="1" applyFont="1" applyBorder="1" applyAlignment="1">
      <alignment horizontal="center" vertical="center"/>
    </xf>
    <xf numFmtId="49" fontId="0" fillId="2" borderId="0" xfId="0" applyNumberFormat="1" applyFill="1" applyBorder="1" applyAlignment="1" applyProtection="1">
      <alignment vertical="top" wrapText="1"/>
    </xf>
    <xf numFmtId="0" fontId="0" fillId="0" borderId="4" xfId="0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21" fillId="0" borderId="0" xfId="0" applyFont="1" applyBorder="1"/>
    <xf numFmtId="0" fontId="18" fillId="0" borderId="0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26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7" fillId="0" borderId="29" xfId="0" applyFont="1" applyBorder="1"/>
    <xf numFmtId="0" fontId="7" fillId="0" borderId="0" xfId="0" applyFont="1"/>
    <xf numFmtId="0" fontId="7" fillId="2" borderId="29" xfId="0" applyFont="1" applyFill="1" applyBorder="1"/>
    <xf numFmtId="0" fontId="7" fillId="0" borderId="0" xfId="0" applyFont="1" applyBorder="1" applyProtection="1"/>
    <xf numFmtId="49" fontId="21" fillId="0" borderId="0" xfId="0" applyNumberFormat="1" applyFont="1" applyBorder="1"/>
    <xf numFmtId="0" fontId="18" fillId="0" borderId="0" xfId="0" applyFont="1" applyBorder="1" applyAlignment="1">
      <alignment horizontal="center"/>
    </xf>
    <xf numFmtId="0" fontId="9" fillId="0" borderId="0" xfId="0" applyFont="1"/>
    <xf numFmtId="0" fontId="29" fillId="0" borderId="0" xfId="0" applyFont="1" applyBorder="1"/>
    <xf numFmtId="0" fontId="30" fillId="0" borderId="0" xfId="0" applyFont="1" applyBorder="1"/>
    <xf numFmtId="0" fontId="0" fillId="0" borderId="0" xfId="0" applyFill="1" applyBorder="1" applyAlignment="1">
      <alignment horizontal="center"/>
    </xf>
    <xf numFmtId="0" fontId="20" fillId="0" borderId="0" xfId="0" applyFont="1"/>
    <xf numFmtId="0" fontId="31" fillId="0" borderId="0" xfId="0" applyFont="1" applyBorder="1"/>
    <xf numFmtId="0" fontId="0" fillId="0" borderId="0" xfId="0" applyBorder="1" applyAlignment="1"/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4" fillId="0" borderId="0" xfId="0" applyFont="1" applyBorder="1"/>
    <xf numFmtId="49" fontId="34" fillId="0" borderId="0" xfId="0" applyNumberFormat="1" applyFont="1" applyBorder="1"/>
    <xf numFmtId="0" fontId="34" fillId="0" borderId="0" xfId="0" applyFont="1" applyFill="1" applyBorder="1" applyAlignment="1">
      <alignment vertical="center"/>
    </xf>
    <xf numFmtId="0" fontId="7" fillId="0" borderId="29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2" borderId="29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164" fontId="2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vertical="top"/>
    </xf>
    <xf numFmtId="0" fontId="28" fillId="0" borderId="0" xfId="0" applyFont="1" applyBorder="1" applyAlignment="1"/>
    <xf numFmtId="0" fontId="0" fillId="0" borderId="17" xfId="0" applyBorder="1" applyAlignme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38" fillId="0" borderId="0" xfId="0" applyFont="1"/>
    <xf numFmtId="0" fontId="20" fillId="0" borderId="30" xfId="0" applyFont="1" applyBorder="1" applyProtection="1">
      <protection locked="0"/>
    </xf>
    <xf numFmtId="0" fontId="20" fillId="0" borderId="30" xfId="0" applyFont="1" applyBorder="1"/>
    <xf numFmtId="0" fontId="20" fillId="0" borderId="0" xfId="0" applyFont="1" applyBorder="1"/>
    <xf numFmtId="0" fontId="20" fillId="0" borderId="1" xfId="0" applyFont="1" applyBorder="1"/>
    <xf numFmtId="0" fontId="17" fillId="0" borderId="30" xfId="0" applyFont="1" applyFill="1" applyBorder="1"/>
    <xf numFmtId="0" fontId="17" fillId="0" borderId="0" xfId="0" applyFont="1" applyFill="1"/>
    <xf numFmtId="0" fontId="17" fillId="0" borderId="0" xfId="0" applyFont="1" applyFill="1" applyBorder="1"/>
    <xf numFmtId="0" fontId="31" fillId="0" borderId="0" xfId="0" applyFont="1"/>
    <xf numFmtId="0" fontId="17" fillId="0" borderId="1" xfId="0" applyFont="1" applyBorder="1"/>
    <xf numFmtId="0" fontId="0" fillId="0" borderId="0" xfId="0" applyFont="1" applyAlignment="1">
      <alignment vertical="center"/>
    </xf>
    <xf numFmtId="0" fontId="0" fillId="0" borderId="5" xfId="0" applyFont="1" applyBorder="1" applyAlignment="1"/>
    <xf numFmtId="0" fontId="56" fillId="0" borderId="0" xfId="0" applyFont="1" applyAlignment="1">
      <alignment horizontal="left" vertical="center" wrapText="1" indent="1"/>
    </xf>
    <xf numFmtId="0" fontId="0" fillId="0" borderId="0" xfId="0" applyFont="1" applyBorder="1" applyAlignment="1"/>
    <xf numFmtId="0" fontId="21" fillId="0" borderId="0" xfId="0" applyFont="1"/>
    <xf numFmtId="49" fontId="39" fillId="7" borderId="3" xfId="0" applyNumberFormat="1" applyFont="1" applyFill="1" applyBorder="1" applyAlignment="1" applyProtection="1">
      <alignment vertical="top" wrapText="1"/>
      <protection locked="0"/>
    </xf>
    <xf numFmtId="0" fontId="39" fillId="7" borderId="4" xfId="0" applyFont="1" applyFill="1" applyBorder="1" applyProtection="1">
      <protection locked="0"/>
    </xf>
    <xf numFmtId="0" fontId="0" fillId="6" borderId="10" xfId="0" applyFill="1" applyBorder="1"/>
    <xf numFmtId="0" fontId="44" fillId="6" borderId="11" xfId="0" applyFont="1" applyFill="1" applyBorder="1"/>
    <xf numFmtId="0" fontId="7" fillId="6" borderId="11" xfId="0" applyFont="1" applyFill="1" applyBorder="1"/>
    <xf numFmtId="0" fontId="9" fillId="6" borderId="11" xfId="0" applyFont="1" applyFill="1" applyBorder="1"/>
    <xf numFmtId="49" fontId="9" fillId="6" borderId="11" xfId="0" applyNumberFormat="1" applyFont="1" applyFill="1" applyBorder="1"/>
    <xf numFmtId="0" fontId="23" fillId="6" borderId="12" xfId="0" applyFont="1" applyFill="1" applyBorder="1"/>
    <xf numFmtId="0" fontId="0" fillId="6" borderId="16" xfId="0" applyFill="1" applyBorder="1"/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/>
    <xf numFmtId="0" fontId="20" fillId="6" borderId="17" xfId="0" applyFont="1" applyFill="1" applyBorder="1"/>
    <xf numFmtId="0" fontId="9" fillId="6" borderId="0" xfId="0" applyFont="1" applyFill="1" applyBorder="1"/>
    <xf numFmtId="0" fontId="0" fillId="6" borderId="0" xfId="0" applyFill="1" applyBorder="1"/>
    <xf numFmtId="0" fontId="0" fillId="6" borderId="18" xfId="0" applyFill="1" applyBorder="1"/>
    <xf numFmtId="0" fontId="20" fillId="6" borderId="19" xfId="0" applyFont="1" applyFill="1" applyBorder="1"/>
    <xf numFmtId="0" fontId="42" fillId="6" borderId="36" xfId="0" applyFont="1" applyFill="1" applyBorder="1" applyAlignment="1">
      <alignment horizontal="center" vertical="center"/>
    </xf>
    <xf numFmtId="0" fontId="45" fillId="3" borderId="8" xfId="0" applyFont="1" applyFill="1" applyBorder="1" applyProtection="1">
      <protection locked="0"/>
    </xf>
    <xf numFmtId="0" fontId="10" fillId="3" borderId="0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2" fillId="3" borderId="0" xfId="0" applyFont="1" applyFill="1" applyBorder="1" applyAlignment="1">
      <alignment horizontal="left"/>
    </xf>
    <xf numFmtId="0" fontId="51" fillId="3" borderId="0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35" fillId="3" borderId="0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6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left"/>
    </xf>
    <xf numFmtId="0" fontId="46" fillId="3" borderId="8" xfId="0" applyFont="1" applyFill="1" applyBorder="1" applyAlignment="1" applyProtection="1">
      <protection locked="0"/>
    </xf>
    <xf numFmtId="0" fontId="38" fillId="3" borderId="0" xfId="0" applyFont="1" applyFill="1" applyBorder="1" applyAlignment="1">
      <alignment horizontal="left"/>
    </xf>
    <xf numFmtId="0" fontId="45" fillId="3" borderId="9" xfId="0" applyFont="1" applyFill="1" applyBorder="1" applyProtection="1">
      <protection locked="0"/>
    </xf>
    <xf numFmtId="0" fontId="28" fillId="3" borderId="1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49" fontId="0" fillId="3" borderId="3" xfId="0" applyNumberFormat="1" applyFill="1" applyBorder="1" applyAlignment="1" applyProtection="1">
      <alignment vertical="top" wrapText="1"/>
      <protection locked="0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4" borderId="37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0" fillId="4" borderId="38" xfId="0" applyFill="1" applyBorder="1" applyAlignment="1">
      <alignment vertical="center"/>
    </xf>
    <xf numFmtId="14" fontId="24" fillId="0" borderId="13" xfId="0" applyNumberFormat="1" applyFont="1" applyBorder="1" applyAlignment="1">
      <alignment horizontal="center" vertical="center"/>
    </xf>
    <xf numFmtId="14" fontId="24" fillId="0" borderId="14" xfId="0" applyNumberFormat="1" applyFont="1" applyBorder="1" applyAlignment="1">
      <alignment horizontal="center" vertical="center"/>
    </xf>
    <xf numFmtId="14" fontId="24" fillId="0" borderId="15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top"/>
    </xf>
    <xf numFmtId="49" fontId="39" fillId="7" borderId="13" xfId="0" applyNumberFormat="1" applyFont="1" applyFill="1" applyBorder="1" applyAlignment="1" applyProtection="1">
      <alignment horizontal="center"/>
      <protection locked="0"/>
    </xf>
    <xf numFmtId="49" fontId="39" fillId="7" borderId="14" xfId="0" applyNumberFormat="1" applyFont="1" applyFill="1" applyBorder="1" applyAlignment="1" applyProtection="1">
      <alignment horizontal="center"/>
      <protection locked="0"/>
    </xf>
    <xf numFmtId="49" fontId="39" fillId="7" borderId="35" xfId="0" applyNumberFormat="1" applyFon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 vertical="top" wrapText="1"/>
      <protection locked="0"/>
    </xf>
    <xf numFmtId="49" fontId="0" fillId="3" borderId="12" xfId="0" applyNumberFormat="1" applyFill="1" applyBorder="1" applyAlignment="1" applyProtection="1">
      <alignment horizontal="center" vertical="top" wrapText="1"/>
      <protection locked="0"/>
    </xf>
    <xf numFmtId="0" fontId="44" fillId="6" borderId="0" xfId="0" applyFont="1" applyFill="1" applyBorder="1" applyAlignment="1">
      <alignment horizontal="justify" vertical="center" wrapText="1"/>
    </xf>
    <xf numFmtId="0" fontId="7" fillId="6" borderId="0" xfId="0" applyFont="1" applyFill="1" applyBorder="1" applyAlignment="1">
      <alignment horizontal="justify" vertical="center" wrapText="1"/>
    </xf>
    <xf numFmtId="0" fontId="39" fillId="7" borderId="13" xfId="0" applyFont="1" applyFill="1" applyBorder="1" applyAlignment="1" applyProtection="1">
      <alignment horizontal="center"/>
      <protection locked="0"/>
    </xf>
    <xf numFmtId="0" fontId="39" fillId="7" borderId="14" xfId="0" applyFont="1" applyFill="1" applyBorder="1" applyAlignment="1" applyProtection="1">
      <alignment horizontal="center"/>
      <protection locked="0"/>
    </xf>
    <xf numFmtId="0" fontId="39" fillId="7" borderId="15" xfId="0" applyFont="1" applyFill="1" applyBorder="1" applyAlignment="1" applyProtection="1">
      <alignment horizontal="center"/>
      <protection locked="0"/>
    </xf>
    <xf numFmtId="49" fontId="39" fillId="7" borderId="13" xfId="0" applyNumberFormat="1" applyFont="1" applyFill="1" applyBorder="1" applyAlignment="1" applyProtection="1">
      <alignment horizontal="center" vertical="top" wrapText="1"/>
      <protection locked="0"/>
    </xf>
    <xf numFmtId="49" fontId="39" fillId="7" borderId="14" xfId="0" applyNumberFormat="1" applyFont="1" applyFill="1" applyBorder="1" applyAlignment="1" applyProtection="1">
      <alignment horizontal="center" vertical="top" wrapText="1"/>
      <protection locked="0"/>
    </xf>
    <xf numFmtId="49" fontId="39" fillId="7" borderId="15" xfId="0" applyNumberFormat="1" applyFont="1" applyFill="1" applyBorder="1" applyAlignment="1" applyProtection="1">
      <alignment horizontal="center" vertical="top" wrapText="1"/>
      <protection locked="0"/>
    </xf>
    <xf numFmtId="0" fontId="39" fillId="7" borderId="35" xfId="0" applyFon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top" wrapText="1"/>
      <protection locked="0"/>
    </xf>
    <xf numFmtId="49" fontId="0" fillId="3" borderId="14" xfId="0" applyNumberFormat="1" applyFill="1" applyBorder="1" applyAlignment="1" applyProtection="1">
      <alignment horizontal="center" vertical="top" wrapText="1"/>
      <protection locked="0"/>
    </xf>
    <xf numFmtId="49" fontId="0" fillId="3" borderId="15" xfId="0" applyNumberFormat="1" applyFill="1" applyBorder="1" applyAlignment="1" applyProtection="1">
      <alignment horizontal="center" vertical="top" wrapText="1"/>
      <protection locked="0"/>
    </xf>
    <xf numFmtId="49" fontId="39" fillId="7" borderId="35" xfId="0" applyNumberFormat="1" applyFont="1" applyFill="1" applyBorder="1" applyAlignment="1" applyProtection="1">
      <alignment horizontal="center" vertical="top"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14" fontId="0" fillId="6" borderId="4" xfId="0" applyNumberFormat="1" applyFill="1" applyBorder="1" applyAlignment="1" applyProtection="1">
      <alignment horizontal="center"/>
      <protection locked="0"/>
    </xf>
    <xf numFmtId="14" fontId="39" fillId="7" borderId="13" xfId="0" applyNumberFormat="1" applyFont="1" applyFill="1" applyBorder="1" applyAlignment="1" applyProtection="1">
      <alignment horizontal="center"/>
      <protection locked="0"/>
    </xf>
    <xf numFmtId="14" fontId="39" fillId="7" borderId="35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 vertical="top" wrapText="1"/>
      <protection locked="0"/>
    </xf>
    <xf numFmtId="49" fontId="0" fillId="3" borderId="18" xfId="0" applyNumberFormat="1" applyFill="1" applyBorder="1" applyAlignment="1" applyProtection="1">
      <alignment horizontal="center" vertical="top" wrapText="1"/>
      <protection locked="0"/>
    </xf>
    <xf numFmtId="49" fontId="0" fillId="3" borderId="19" xfId="0" applyNumberForma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left" vertical="center"/>
    </xf>
    <xf numFmtId="0" fontId="62" fillId="5" borderId="40" xfId="0" applyFont="1" applyFill="1" applyBorder="1" applyAlignment="1">
      <alignment horizontal="center" vertical="center" wrapText="1"/>
    </xf>
    <xf numFmtId="0" fontId="62" fillId="5" borderId="41" xfId="0" applyFont="1" applyFill="1" applyBorder="1" applyAlignment="1">
      <alignment horizontal="center" vertical="center" wrapText="1"/>
    </xf>
    <xf numFmtId="0" fontId="62" fillId="5" borderId="42" xfId="0" applyFont="1" applyFill="1" applyBorder="1" applyAlignment="1">
      <alignment horizontal="center" vertical="center" wrapText="1"/>
    </xf>
    <xf numFmtId="49" fontId="58" fillId="5" borderId="41" xfId="0" applyNumberFormat="1" applyFont="1" applyFill="1" applyBorder="1" applyAlignment="1">
      <alignment horizontal="left" vertical="center" wrapText="1"/>
    </xf>
    <xf numFmtId="49" fontId="58" fillId="5" borderId="42" xfId="0" applyNumberFormat="1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center"/>
    </xf>
    <xf numFmtId="0" fontId="0" fillId="6" borderId="13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6" borderId="19" xfId="0" applyFont="1" applyFill="1" applyBorder="1" applyAlignment="1">
      <alignment horizontal="left" vertical="center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49" fillId="2" borderId="29" xfId="0" applyFont="1" applyFill="1" applyBorder="1" applyAlignment="1" applyProtection="1">
      <alignment horizontal="left" vertical="top"/>
      <protection locked="0"/>
    </xf>
    <xf numFmtId="0" fontId="49" fillId="2" borderId="0" xfId="0" applyFont="1" applyFill="1" applyBorder="1" applyAlignment="1" applyProtection="1">
      <alignment horizontal="left" vertical="top"/>
      <protection locked="0"/>
    </xf>
    <xf numFmtId="0" fontId="19" fillId="6" borderId="14" xfId="1" applyFill="1" applyBorder="1" applyAlignment="1">
      <alignment horizontal="center" vertical="center"/>
    </xf>
    <xf numFmtId="0" fontId="19" fillId="6" borderId="15" xfId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top" wrapText="1"/>
    </xf>
    <xf numFmtId="0" fontId="2" fillId="5" borderId="41" xfId="0" applyFont="1" applyFill="1" applyBorder="1" applyAlignment="1">
      <alignment horizontal="center" vertical="top" wrapText="1"/>
    </xf>
    <xf numFmtId="0" fontId="28" fillId="3" borderId="0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49" fontId="0" fillId="6" borderId="18" xfId="0" applyNumberFormat="1" applyFill="1" applyBorder="1" applyAlignment="1" applyProtection="1">
      <alignment horizontal="center"/>
      <protection locked="0"/>
    </xf>
    <xf numFmtId="49" fontId="0" fillId="6" borderId="2" xfId="0" applyNumberFormat="1" applyFill="1" applyBorder="1" applyAlignment="1" applyProtection="1">
      <alignment horizontal="center"/>
      <protection locked="0"/>
    </xf>
    <xf numFmtId="49" fontId="0" fillId="6" borderId="19" xfId="0" applyNumberFormat="1" applyFill="1" applyBorder="1" applyAlignment="1" applyProtection="1">
      <alignment horizontal="center"/>
      <protection locked="0"/>
    </xf>
    <xf numFmtId="49" fontId="0" fillId="0" borderId="0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left" vertical="top" wrapText="1"/>
      <protection locked="0"/>
    </xf>
    <xf numFmtId="0" fontId="0" fillId="3" borderId="21" xfId="0" applyFill="1" applyBorder="1" applyAlignment="1" applyProtection="1">
      <alignment horizontal="left" vertical="top" wrapText="1"/>
      <protection locked="0"/>
    </xf>
    <xf numFmtId="0" fontId="0" fillId="3" borderId="22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3" xfId="0" applyFill="1" applyBorder="1" applyAlignment="1" applyProtection="1">
      <alignment horizontal="left" vertical="top" wrapText="1"/>
      <protection locked="0"/>
    </xf>
    <xf numFmtId="0" fontId="0" fillId="3" borderId="24" xfId="0" applyFill="1" applyBorder="1" applyAlignment="1" applyProtection="1">
      <alignment horizontal="left" vertical="top" wrapText="1"/>
      <protection locked="0"/>
    </xf>
    <xf numFmtId="0" fontId="0" fillId="3" borderId="25" xfId="0" applyFill="1" applyBorder="1" applyAlignment="1" applyProtection="1">
      <alignment horizontal="left" vertical="top" wrapText="1"/>
      <protection locked="0"/>
    </xf>
    <xf numFmtId="0" fontId="0" fillId="3" borderId="26" xfId="0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/>
    </xf>
    <xf numFmtId="49" fontId="0" fillId="3" borderId="13" xfId="0" applyNumberForma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Alignment="1" applyProtection="1">
      <alignment horizontal="center" vertical="center" wrapText="1"/>
      <protection locked="0"/>
    </xf>
    <xf numFmtId="49" fontId="0" fillId="3" borderId="15" xfId="0" applyNumberFormat="1" applyFill="1" applyBorder="1" applyAlignment="1" applyProtection="1">
      <alignment horizontal="center" vertical="center" wrapText="1"/>
      <protection locked="0"/>
    </xf>
    <xf numFmtId="49" fontId="39" fillId="7" borderId="13" xfId="0" applyNumberFormat="1" applyFont="1" applyFill="1" applyBorder="1" applyAlignment="1" applyProtection="1">
      <alignment horizontal="center" vertical="center" wrapText="1"/>
      <protection locked="0"/>
    </xf>
    <xf numFmtId="49" fontId="39" fillId="7" borderId="14" xfId="0" applyNumberFormat="1" applyFont="1" applyFill="1" applyBorder="1" applyAlignment="1" applyProtection="1">
      <alignment horizontal="center" vertical="center" wrapText="1"/>
      <protection locked="0"/>
    </xf>
    <xf numFmtId="49" fontId="39" fillId="7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wrapText="1"/>
    </xf>
    <xf numFmtId="0" fontId="42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43" fillId="6" borderId="0" xfId="0" applyFont="1" applyFill="1" applyBorder="1" applyAlignment="1">
      <alignment horizontal="left" wrapText="1"/>
    </xf>
    <xf numFmtId="0" fontId="0" fillId="6" borderId="0" xfId="0" applyFont="1" applyFill="1" applyBorder="1" applyAlignment="1">
      <alignment horizontal="left" wrapText="1"/>
    </xf>
    <xf numFmtId="49" fontId="0" fillId="6" borderId="4" xfId="0" applyNumberFormat="1" applyFill="1" applyBorder="1" applyAlignment="1" applyProtection="1">
      <alignment horizontal="center"/>
      <protection locked="0"/>
    </xf>
    <xf numFmtId="0" fontId="44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49" fontId="41" fillId="7" borderId="13" xfId="0" applyNumberFormat="1" applyFont="1" applyFill="1" applyBorder="1" applyAlignment="1" applyProtection="1">
      <alignment horizontal="center"/>
      <protection locked="0"/>
    </xf>
    <xf numFmtId="49" fontId="41" fillId="7" borderId="14" xfId="0" applyNumberFormat="1" applyFont="1" applyFill="1" applyBorder="1" applyAlignment="1" applyProtection="1">
      <alignment horizontal="center"/>
      <protection locked="0"/>
    </xf>
    <xf numFmtId="49" fontId="41" fillId="7" borderId="15" xfId="0" applyNumberFormat="1" applyFont="1" applyFill="1" applyBorder="1" applyAlignment="1" applyProtection="1">
      <alignment horizontal="center"/>
      <protection locked="0"/>
    </xf>
    <xf numFmtId="49" fontId="19" fillId="7" borderId="13" xfId="1" applyNumberFormat="1" applyFill="1" applyBorder="1" applyAlignment="1" applyProtection="1">
      <alignment horizontal="center"/>
      <protection locked="0"/>
    </xf>
    <xf numFmtId="49" fontId="0" fillId="0" borderId="16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52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D96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22" fmlaLink="$T$44" fmlaRange="Foglio1!$B$1:$B$3" noThreeD="1" sel="1" val="0"/>
</file>

<file path=xl/ctrlProps/ctrlProp10.xml><?xml version="1.0" encoding="utf-8"?>
<formControlPr xmlns="http://schemas.microsoft.com/office/spreadsheetml/2009/9/main" objectType="Drop" dropStyle="combo" dx="22" fmlaLink="T126" fmlaRange="Foglio1!$D$1:$D$5" noThreeD="1" sel="1" val="0"/>
</file>

<file path=xl/ctrlProps/ctrlProp11.xml><?xml version="1.0" encoding="utf-8"?>
<formControlPr xmlns="http://schemas.microsoft.com/office/spreadsheetml/2009/9/main" objectType="Drop" dropStyle="combo" dx="22" fmlaLink="T131" fmlaRange="Foglio1!$B$1:$B$3" noThreeD="1" sel="1" val="0"/>
</file>

<file path=xl/ctrlProps/ctrlProp12.xml><?xml version="1.0" encoding="utf-8"?>
<formControlPr xmlns="http://schemas.microsoft.com/office/spreadsheetml/2009/9/main" objectType="CheckBox" fmlaLink="$T$10" lockText="1" noThreeD="1"/>
</file>

<file path=xl/ctrlProps/ctrlProp2.xml><?xml version="1.0" encoding="utf-8"?>
<formControlPr xmlns="http://schemas.microsoft.com/office/spreadsheetml/2009/9/main" objectType="Drop" dropStyle="combo" dx="22" fmlaLink="$T$9" fmlaRange="Foglio1!$A$1:$A$17" noThreeD="1" sel="1" val="0"/>
</file>

<file path=xl/ctrlProps/ctrlProp3.xml><?xml version="1.0" encoding="utf-8"?>
<formControlPr xmlns="http://schemas.microsoft.com/office/spreadsheetml/2009/9/main" objectType="Drop" dropStyle="combo" dx="22" fmlaLink="$T$51" fmlaRange="Foglio1!$C$1:$C$5" noThreeD="1" sel="1" val="0"/>
</file>

<file path=xl/ctrlProps/ctrlProp4.xml><?xml version="1.0" encoding="utf-8"?>
<formControlPr xmlns="http://schemas.microsoft.com/office/spreadsheetml/2009/9/main" objectType="Drop" dropStyle="combo" dx="22" fmlaLink="$T$85" fmlaRange="Foglio1!$B$1:$B$3" noThreeD="1" sel="1" val="0"/>
</file>

<file path=xl/ctrlProps/ctrlProp5.xml><?xml version="1.0" encoding="utf-8"?>
<formControlPr xmlns="http://schemas.microsoft.com/office/spreadsheetml/2009/9/main" objectType="Drop" dropStyle="combo" dx="22" fmlaLink="T90" fmlaRange="Foglio1!$B$1:$B$3" noThreeD="1" sel="1" val="0"/>
</file>

<file path=xl/ctrlProps/ctrlProp6.xml><?xml version="1.0" encoding="utf-8"?>
<formControlPr xmlns="http://schemas.microsoft.com/office/spreadsheetml/2009/9/main" objectType="Drop" dropStyle="combo" dx="22" fmlaLink="T96" fmlaRange="Foglio1!$B$1:$B$3" noThreeD="1" sel="1" val="0"/>
</file>

<file path=xl/ctrlProps/ctrlProp7.xml><?xml version="1.0" encoding="utf-8"?>
<formControlPr xmlns="http://schemas.microsoft.com/office/spreadsheetml/2009/9/main" objectType="Drop" dropStyle="combo" dx="22" fmlaLink="T102" fmlaRange="Foglio1!$B$1:$B$3" noThreeD="1" sel="1" val="0"/>
</file>

<file path=xl/ctrlProps/ctrlProp8.xml><?xml version="1.0" encoding="utf-8"?>
<formControlPr xmlns="http://schemas.microsoft.com/office/spreadsheetml/2009/9/main" objectType="Drop" dropStyle="combo" dx="22" fmlaLink="T109" fmlaRange="Foglio1!$B$1:$B$3" noThreeD="1" sel="1" val="0"/>
</file>

<file path=xl/ctrlProps/ctrlProp9.xml><?xml version="1.0" encoding="utf-8"?>
<formControlPr xmlns="http://schemas.microsoft.com/office/spreadsheetml/2009/9/main" objectType="Drop" dropStyle="combo" dx="22" fmlaLink="T114" fmlaRange="Foglio1!$B$1:$B$3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85725</xdr:rowOff>
    </xdr:from>
    <xdr:to>
      <xdr:col>7</xdr:col>
      <xdr:colOff>282819</xdr:colOff>
      <xdr:row>2</xdr:row>
      <xdr:rowOff>742950</xdr:rowOff>
    </xdr:to>
    <xdr:pic>
      <xdr:nvPicPr>
        <xdr:cNvPr id="3853" name="Immagine 1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5"/>
          <a:ext cx="3429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257174</xdr:colOff>
      <xdr:row>5</xdr:row>
      <xdr:rowOff>180976</xdr:rowOff>
    </xdr:from>
    <xdr:to>
      <xdr:col>2</xdr:col>
      <xdr:colOff>534457</xdr:colOff>
      <xdr:row>5</xdr:row>
      <xdr:rowOff>847726</xdr:rowOff>
    </xdr:to>
    <xdr:pic>
      <xdr:nvPicPr>
        <xdr:cNvPr id="3443" name="Immagine 3" descr="D:\Profili\u087069\AppData\Local\Microsoft\Windows\Temporary Internet Files\Content.IE5\D5FB53AN\attenzione[1].png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FF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9" y="1838326"/>
          <a:ext cx="56303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43</xdr:row>
          <xdr:rowOff>12700</xdr:rowOff>
        </xdr:from>
        <xdr:to>
          <xdr:col>6</xdr:col>
          <xdr:colOff>114300</xdr:colOff>
          <xdr:row>44</xdr:row>
          <xdr:rowOff>50800</xdr:rowOff>
        </xdr:to>
        <xdr:sp macro="" textlink="">
          <xdr:nvSpPr>
            <xdr:cNvPr id="3123" name="A discesa 1075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12</xdr:col>
          <xdr:colOff>298450</xdr:colOff>
          <xdr:row>16</xdr:row>
          <xdr:rowOff>0</xdr:rowOff>
        </xdr:to>
        <xdr:sp macro="" textlink="">
          <xdr:nvSpPr>
            <xdr:cNvPr id="3126" name="A discesa 1078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50</xdr:row>
          <xdr:rowOff>12700</xdr:rowOff>
        </xdr:from>
        <xdr:to>
          <xdr:col>9</xdr:col>
          <xdr:colOff>171450</xdr:colOff>
          <xdr:row>51</xdr:row>
          <xdr:rowOff>50800</xdr:rowOff>
        </xdr:to>
        <xdr:sp macro="" textlink="">
          <xdr:nvSpPr>
            <xdr:cNvPr id="3132" name="A discesa 1084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84</xdr:row>
          <xdr:rowOff>12700</xdr:rowOff>
        </xdr:from>
        <xdr:to>
          <xdr:col>6</xdr:col>
          <xdr:colOff>114300</xdr:colOff>
          <xdr:row>85</xdr:row>
          <xdr:rowOff>50800</xdr:rowOff>
        </xdr:to>
        <xdr:sp macro="" textlink="">
          <xdr:nvSpPr>
            <xdr:cNvPr id="3133" name="A discesa 1085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89</xdr:row>
          <xdr:rowOff>12700</xdr:rowOff>
        </xdr:from>
        <xdr:to>
          <xdr:col>6</xdr:col>
          <xdr:colOff>114300</xdr:colOff>
          <xdr:row>90</xdr:row>
          <xdr:rowOff>50800</xdr:rowOff>
        </xdr:to>
        <xdr:sp macro="" textlink="">
          <xdr:nvSpPr>
            <xdr:cNvPr id="3134" name="A discesa 1086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95</xdr:row>
          <xdr:rowOff>12700</xdr:rowOff>
        </xdr:from>
        <xdr:to>
          <xdr:col>6</xdr:col>
          <xdr:colOff>127000</xdr:colOff>
          <xdr:row>96</xdr:row>
          <xdr:rowOff>50800</xdr:rowOff>
        </xdr:to>
        <xdr:sp macro="" textlink="">
          <xdr:nvSpPr>
            <xdr:cNvPr id="3140" name="A discesa 1092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101</xdr:row>
          <xdr:rowOff>12700</xdr:rowOff>
        </xdr:from>
        <xdr:to>
          <xdr:col>6</xdr:col>
          <xdr:colOff>127000</xdr:colOff>
          <xdr:row>102</xdr:row>
          <xdr:rowOff>50800</xdr:rowOff>
        </xdr:to>
        <xdr:sp macro="" textlink="">
          <xdr:nvSpPr>
            <xdr:cNvPr id="3145" name="A discesa 1097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108</xdr:row>
          <xdr:rowOff>12700</xdr:rowOff>
        </xdr:from>
        <xdr:to>
          <xdr:col>6</xdr:col>
          <xdr:colOff>127000</xdr:colOff>
          <xdr:row>109</xdr:row>
          <xdr:rowOff>50800</xdr:rowOff>
        </xdr:to>
        <xdr:sp macro="" textlink="">
          <xdr:nvSpPr>
            <xdr:cNvPr id="3146" name="A discesa 1098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113</xdr:row>
          <xdr:rowOff>12700</xdr:rowOff>
        </xdr:from>
        <xdr:to>
          <xdr:col>6</xdr:col>
          <xdr:colOff>127000</xdr:colOff>
          <xdr:row>114</xdr:row>
          <xdr:rowOff>19050</xdr:rowOff>
        </xdr:to>
        <xdr:sp macro="" textlink="">
          <xdr:nvSpPr>
            <xdr:cNvPr id="3147" name="A discesa 1099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125</xdr:row>
          <xdr:rowOff>12700</xdr:rowOff>
        </xdr:from>
        <xdr:to>
          <xdr:col>12</xdr:col>
          <xdr:colOff>323850</xdr:colOff>
          <xdr:row>126</xdr:row>
          <xdr:rowOff>38100</xdr:rowOff>
        </xdr:to>
        <xdr:sp macro="" textlink="">
          <xdr:nvSpPr>
            <xdr:cNvPr id="3149" name="A discesa 1101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129</xdr:row>
          <xdr:rowOff>133350</xdr:rowOff>
        </xdr:from>
        <xdr:to>
          <xdr:col>6</xdr:col>
          <xdr:colOff>146050</xdr:colOff>
          <xdr:row>130</xdr:row>
          <xdr:rowOff>171450</xdr:rowOff>
        </xdr:to>
        <xdr:sp macro="" textlink="">
          <xdr:nvSpPr>
            <xdr:cNvPr id="3303" name="A discesa 1255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11</xdr:col>
      <xdr:colOff>239781</xdr:colOff>
      <xdr:row>116</xdr:row>
      <xdr:rowOff>50938</xdr:rowOff>
    </xdr:from>
    <xdr:to>
      <xdr:col>12</xdr:col>
      <xdr:colOff>187601</xdr:colOff>
      <xdr:row>116</xdr:row>
      <xdr:rowOff>196988</xdr:rowOff>
    </xdr:to>
    <xdr:pic>
      <xdr:nvPicPr>
        <xdr:cNvPr id="3857" name="Immagine 40" descr="D:\Profili\u087069\AppData\Local\Microsoft\Windows\Temporary Internet Files\Content.IE5\GJ6XF54B\punto_esclamativo[1].jpg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2977" y="20691199"/>
          <a:ext cx="18801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389697</xdr:colOff>
      <xdr:row>81</xdr:row>
      <xdr:rowOff>34373</xdr:rowOff>
    </xdr:from>
    <xdr:to>
      <xdr:col>6</xdr:col>
      <xdr:colOff>580197</xdr:colOff>
      <xdr:row>81</xdr:row>
      <xdr:rowOff>180423</xdr:rowOff>
    </xdr:to>
    <xdr:pic>
      <xdr:nvPicPr>
        <xdr:cNvPr id="3858" name="Immagine 42" descr="D:\Profili\u087069\AppData\Local\Microsoft\Windows\Temporary Internet Files\Content.IE5\GJ6XF54B\punto_esclamativo[1].jpg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2458" y="14777416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514350</xdr:colOff>
      <xdr:row>122</xdr:row>
      <xdr:rowOff>75786</xdr:rowOff>
    </xdr:from>
    <xdr:to>
      <xdr:col>15</xdr:col>
      <xdr:colOff>83102</xdr:colOff>
      <xdr:row>123</xdr:row>
      <xdr:rowOff>2761</xdr:rowOff>
    </xdr:to>
    <xdr:pic>
      <xdr:nvPicPr>
        <xdr:cNvPr id="3859" name="Immagine 43" descr="D:\Profili\u087069\AppData\Local\Microsoft\Windows\Temporary Internet Files\Content.IE5\GJ6XF54B\punto_esclamativo[1].jpg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2372" y="21801069"/>
          <a:ext cx="18801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15</xdr:row>
          <xdr:rowOff>31750</xdr:rowOff>
        </xdr:from>
        <xdr:to>
          <xdr:col>17</xdr:col>
          <xdr:colOff>133350</xdr:colOff>
          <xdr:row>15</xdr:row>
          <xdr:rowOff>266700</xdr:rowOff>
        </xdr:to>
        <xdr:sp macro="" textlink="">
          <xdr:nvSpPr>
            <xdr:cNvPr id="3307" name="Check Box 1259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NIDO PREFERITO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omments" Target="../comments1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nidodeibimbi@intesasanpaolo.com" TargetMode="External"/><Relationship Id="rId16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AD153"/>
  <sheetViews>
    <sheetView showGridLines="0" tabSelected="1" zoomScaleNormal="100" workbookViewId="0">
      <selection activeCell="O30" sqref="O30"/>
    </sheetView>
  </sheetViews>
  <sheetFormatPr defaultRowHeight="12.5"/>
  <cols>
    <col min="1" max="1" width="4.1796875" customWidth="1"/>
    <col min="2" max="2" width="4.26953125" customWidth="1"/>
    <col min="3" max="3" width="10.1796875" customWidth="1"/>
    <col min="4" max="4" width="13.1796875" customWidth="1"/>
    <col min="5" max="5" width="1.26953125" customWidth="1"/>
    <col min="10" max="10" width="9.453125" customWidth="1"/>
    <col min="11" max="11" width="2.7265625" customWidth="1"/>
    <col min="12" max="12" width="3.54296875" customWidth="1"/>
    <col min="13" max="13" width="6" customWidth="1"/>
    <col min="14" max="14" width="3.1796875" customWidth="1"/>
    <col min="15" max="16" width="9.1796875" customWidth="1"/>
    <col min="17" max="17" width="3.453125" customWidth="1"/>
    <col min="18" max="18" width="8.26953125" style="2" customWidth="1"/>
    <col min="19" max="19" width="1.81640625" style="4" customWidth="1"/>
    <col min="20" max="20" width="5.26953125" style="71" customWidth="1"/>
    <col min="21" max="23" width="6.26953125" style="38" customWidth="1"/>
    <col min="24" max="24" width="10.81640625" style="38" customWidth="1"/>
    <col min="25" max="25" width="9.1796875" style="2" customWidth="1"/>
    <col min="26" max="26" width="9.1796875" style="69" customWidth="1"/>
    <col min="27" max="27" width="9.1796875" style="2" customWidth="1"/>
    <col min="28" max="30" width="9.1796875" style="2"/>
  </cols>
  <sheetData>
    <row r="1" spans="1:30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24"/>
      <c r="AD1" s="63"/>
    </row>
    <row r="2" spans="1:30">
      <c r="A2" s="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1"/>
      <c r="N2" s="31"/>
      <c r="O2" s="31"/>
      <c r="P2" s="31"/>
      <c r="Q2" s="31"/>
      <c r="R2" s="32"/>
      <c r="AD2" s="63"/>
    </row>
    <row r="3" spans="1:30" ht="63.75" customHeight="1" thickBot="1">
      <c r="A3" s="8"/>
      <c r="B3" s="1"/>
      <c r="C3" s="1"/>
      <c r="D3" s="1"/>
      <c r="E3" s="1"/>
      <c r="F3" s="1"/>
      <c r="G3" s="1"/>
      <c r="H3" s="1"/>
      <c r="I3" s="1"/>
      <c r="J3" s="157" t="s">
        <v>99</v>
      </c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AD3" s="63"/>
    </row>
    <row r="4" spans="1:30" ht="33" customHeight="1" thickBot="1">
      <c r="A4" s="8"/>
      <c r="B4" s="164" t="s">
        <v>43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"/>
      <c r="P4" s="102">
        <v>2025</v>
      </c>
      <c r="Q4" s="23" t="s">
        <v>45</v>
      </c>
      <c r="R4" s="102">
        <v>2026</v>
      </c>
      <c r="S4" s="25">
        <f>DATE(P4,9,1)</f>
        <v>45901</v>
      </c>
      <c r="U4" s="37"/>
      <c r="V4" s="37"/>
      <c r="W4" s="37"/>
      <c r="AD4" s="63"/>
    </row>
    <row r="5" spans="1:30" ht="8.25" customHeight="1" thickBot="1">
      <c r="A5" s="8"/>
      <c r="B5" s="1"/>
      <c r="C5" s="1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U5" s="37"/>
      <c r="V5" s="37"/>
      <c r="W5" s="37"/>
    </row>
    <row r="6" spans="1:30" ht="81" customHeight="1" thickTop="1" thickBot="1">
      <c r="A6" s="8"/>
      <c r="B6" s="176"/>
      <c r="C6" s="177"/>
      <c r="D6" s="161" t="s">
        <v>139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2"/>
      <c r="R6" s="59"/>
      <c r="T6" s="158" t="s">
        <v>140</v>
      </c>
      <c r="U6" s="159"/>
      <c r="V6" s="159"/>
      <c r="W6" s="159"/>
      <c r="X6" s="160"/>
      <c r="AD6" s="63"/>
    </row>
    <row r="7" spans="1:30" s="40" customFormat="1" ht="24" customHeight="1" thickTop="1">
      <c r="A7" s="57"/>
      <c r="B7" s="58"/>
      <c r="C7" s="58"/>
      <c r="D7" s="58"/>
      <c r="E7" s="58"/>
      <c r="F7" s="58"/>
      <c r="G7" s="58"/>
      <c r="P7" s="58"/>
      <c r="Q7" s="58"/>
      <c r="R7" s="72"/>
      <c r="S7" s="4"/>
      <c r="T7" s="103"/>
      <c r="U7" s="104"/>
      <c r="V7" s="104"/>
      <c r="W7" s="104"/>
      <c r="X7" s="105"/>
      <c r="Y7" s="2"/>
      <c r="Z7" s="70"/>
      <c r="AA7" s="2"/>
      <c r="AB7" s="2"/>
      <c r="AC7" s="2"/>
      <c r="AD7" s="63"/>
    </row>
    <row r="8" spans="1:30" s="40" customFormat="1" ht="25.5" customHeight="1">
      <c r="A8" s="60"/>
      <c r="B8" s="170" t="s">
        <v>84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4" t="s">
        <v>56</v>
      </c>
      <c r="N8" s="174"/>
      <c r="O8" s="174"/>
      <c r="P8" s="174"/>
      <c r="Q8" s="175"/>
      <c r="R8" s="72"/>
      <c r="S8" s="4"/>
      <c r="T8" s="103"/>
      <c r="U8" s="163" t="s">
        <v>35</v>
      </c>
      <c r="V8" s="163"/>
      <c r="W8" s="163"/>
      <c r="X8" s="105"/>
      <c r="Y8" s="2"/>
      <c r="Z8" s="69"/>
      <c r="AA8" s="2"/>
      <c r="AB8" s="2"/>
      <c r="AC8" s="2"/>
      <c r="AD8" s="2"/>
    </row>
    <row r="9" spans="1:30" s="40" customFormat="1" ht="9" customHeight="1">
      <c r="A9" s="60"/>
      <c r="B9" s="60"/>
      <c r="C9" s="60"/>
      <c r="D9" s="60"/>
      <c r="E9" s="60"/>
      <c r="F9" s="60"/>
      <c r="G9" s="60"/>
      <c r="H9" s="61"/>
      <c r="I9" s="61"/>
      <c r="J9" s="61"/>
      <c r="K9" s="61"/>
      <c r="L9" s="61"/>
      <c r="M9" s="61"/>
      <c r="N9" s="61"/>
      <c r="O9" s="60"/>
      <c r="P9" s="60"/>
      <c r="Q9" s="60"/>
      <c r="R9" s="72"/>
      <c r="S9" s="4"/>
      <c r="T9" s="103">
        <v>1</v>
      </c>
      <c r="U9" s="104" t="str">
        <f>IF(T9=1,"Scelta Nido non effettuata","ok")</f>
        <v>Scelta Nido non effettuata</v>
      </c>
      <c r="V9" s="106"/>
      <c r="W9" s="106"/>
      <c r="X9" s="105"/>
      <c r="Y9" s="2"/>
      <c r="Z9" s="69"/>
      <c r="AA9" s="2"/>
      <c r="AB9" s="2"/>
      <c r="AC9" s="2"/>
      <c r="AD9" s="2"/>
    </row>
    <row r="10" spans="1:30" s="40" customFormat="1" ht="15.75" customHeight="1" thickBot="1">
      <c r="A10" s="57"/>
      <c r="B10" s="172" t="s">
        <v>120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72"/>
      <c r="S10" s="4"/>
      <c r="T10" s="103" t="b">
        <v>0</v>
      </c>
      <c r="U10" s="107" t="str">
        <f>IF(T10=TRUE,+T9,"")</f>
        <v/>
      </c>
      <c r="V10" s="108"/>
      <c r="W10" s="104"/>
      <c r="X10" s="105"/>
      <c r="Y10" s="2"/>
      <c r="Z10" s="69"/>
      <c r="AA10" s="2"/>
      <c r="AB10" s="2"/>
      <c r="AC10" s="2"/>
      <c r="AD10" s="2"/>
    </row>
    <row r="11" spans="1:30" hidden="1">
      <c r="A11" s="60"/>
      <c r="B11" s="58"/>
      <c r="C11" s="58"/>
      <c r="D11" s="58"/>
      <c r="E11" s="58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58"/>
      <c r="R11" s="72"/>
      <c r="T11" s="103"/>
      <c r="U11" s="109"/>
      <c r="V11" s="109"/>
      <c r="W11" s="109"/>
      <c r="X11" s="105"/>
      <c r="AD11" s="63"/>
    </row>
    <row r="12" spans="1:30" hidden="1">
      <c r="A12" s="39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73"/>
      <c r="T12" s="103"/>
      <c r="U12" s="109"/>
      <c r="V12" s="109"/>
      <c r="W12" s="109"/>
      <c r="X12" s="105"/>
      <c r="AD12" s="63"/>
    </row>
    <row r="13" spans="1:30" ht="15" hidden="1" customHeight="1">
      <c r="A13" s="41"/>
      <c r="B13" s="42"/>
      <c r="C13" s="42"/>
      <c r="D13" s="42"/>
      <c r="E13" s="42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73"/>
      <c r="T13" s="103"/>
      <c r="U13" s="109"/>
      <c r="V13" s="109"/>
      <c r="W13" s="109"/>
      <c r="X13" s="105"/>
      <c r="AD13" s="63"/>
    </row>
    <row r="14" spans="1:30" hidden="1">
      <c r="A14" s="39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73"/>
      <c r="T14" s="103"/>
      <c r="U14" s="109"/>
      <c r="V14" s="109"/>
      <c r="W14" s="109"/>
      <c r="X14" s="105"/>
      <c r="AD14" s="63"/>
    </row>
    <row r="15" spans="1:30" hidden="1">
      <c r="A15" s="4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3"/>
      <c r="T15" s="103"/>
      <c r="U15" s="109"/>
      <c r="V15" s="109"/>
      <c r="W15" s="109"/>
      <c r="X15" s="105"/>
      <c r="AD15" s="63"/>
    </row>
    <row r="16" spans="1:30" ht="24.75" customHeight="1" thickBot="1">
      <c r="A16" s="8"/>
      <c r="O16" s="123"/>
      <c r="P16" s="124"/>
      <c r="Q16" s="125"/>
      <c r="R16" s="73"/>
      <c r="T16" s="103"/>
      <c r="U16" s="109"/>
      <c r="V16" s="109"/>
      <c r="W16" s="109"/>
      <c r="X16" s="105"/>
      <c r="AD16" s="63"/>
    </row>
    <row r="17" spans="1:30" ht="18.75" customHeight="1">
      <c r="B17" s="166" t="str">
        <f>IF(T9=1, "", VLOOKUP(T9,Foglio1!E:F,2,FALSE))</f>
        <v/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8"/>
      <c r="P17" s="168"/>
      <c r="Q17" s="169"/>
      <c r="R17" s="49"/>
      <c r="T17" s="103"/>
      <c r="U17" s="109"/>
      <c r="V17" s="109"/>
      <c r="W17" s="109"/>
      <c r="X17" s="105"/>
      <c r="AD17" s="63"/>
    </row>
    <row r="18" spans="1:30">
      <c r="R18" s="49"/>
      <c r="T18" s="103"/>
      <c r="U18" s="109"/>
      <c r="V18" s="109"/>
      <c r="W18" s="109"/>
      <c r="X18" s="105"/>
      <c r="AD18" s="63"/>
    </row>
    <row r="19" spans="1:30">
      <c r="R19" s="49"/>
      <c r="T19" s="103"/>
      <c r="U19" s="109"/>
      <c r="V19" s="109"/>
      <c r="W19" s="109"/>
      <c r="X19" s="105"/>
      <c r="Z19" s="70"/>
      <c r="AD19" s="63"/>
    </row>
    <row r="20" spans="1:30" ht="15">
      <c r="A20" s="8"/>
      <c r="B20" s="65" t="s">
        <v>0</v>
      </c>
      <c r="C20" s="1"/>
      <c r="D20" s="1"/>
      <c r="E20" s="1"/>
      <c r="F20" s="10"/>
      <c r="G20" s="1"/>
      <c r="H20" s="1"/>
      <c r="I20" s="1"/>
      <c r="J20" s="1"/>
      <c r="K20" s="1"/>
      <c r="L20" s="1"/>
      <c r="N20" s="1"/>
      <c r="O20" s="1"/>
      <c r="P20" s="1"/>
      <c r="Q20" s="1"/>
      <c r="R20" s="74"/>
      <c r="T20" s="103"/>
      <c r="U20" s="109"/>
      <c r="V20" s="109"/>
      <c r="W20" s="109"/>
      <c r="X20" s="105"/>
      <c r="Z20" s="70"/>
      <c r="AD20" s="63"/>
    </row>
    <row r="21" spans="1:30" ht="19.5" customHeight="1">
      <c r="A21" s="8"/>
      <c r="B21" s="1"/>
      <c r="C21" s="1"/>
      <c r="D21" s="1"/>
      <c r="E21" s="67" t="s">
        <v>104</v>
      </c>
      <c r="F21" s="51"/>
      <c r="G21" s="51"/>
      <c r="H21" s="51"/>
      <c r="I21" s="51"/>
      <c r="J21" s="51"/>
      <c r="K21" s="51"/>
      <c r="L21" s="51"/>
      <c r="M21" s="67" t="s">
        <v>103</v>
      </c>
      <c r="N21" s="51"/>
      <c r="O21" s="51"/>
      <c r="P21" s="1"/>
      <c r="Q21" s="1"/>
      <c r="R21" s="73"/>
      <c r="T21" s="103"/>
      <c r="U21" s="109"/>
      <c r="V21" s="109"/>
      <c r="W21" s="109"/>
      <c r="X21" s="105"/>
      <c r="Z21" s="70"/>
      <c r="AD21" s="63"/>
    </row>
    <row r="22" spans="1:30">
      <c r="A22" s="8"/>
      <c r="B22" s="12" t="s">
        <v>85</v>
      </c>
      <c r="C22" s="1"/>
      <c r="D22" s="1"/>
      <c r="E22" s="130"/>
      <c r="F22" s="131"/>
      <c r="G22" s="131"/>
      <c r="H22" s="131"/>
      <c r="I22" s="132"/>
      <c r="J22" s="12" t="s">
        <v>51</v>
      </c>
      <c r="K22" s="12"/>
      <c r="L22" s="12"/>
      <c r="M22" s="148"/>
      <c r="N22" s="149"/>
      <c r="O22" s="149"/>
      <c r="P22" s="149"/>
      <c r="Q22" s="150"/>
      <c r="R22" s="76"/>
      <c r="S22" s="77">
        <f>IF(H25="",1,0)</f>
        <v>1</v>
      </c>
      <c r="T22" s="103"/>
      <c r="U22" s="109"/>
      <c r="V22" s="109"/>
      <c r="W22" s="109"/>
      <c r="X22" s="105"/>
      <c r="Z22" s="70"/>
      <c r="AD22" s="63"/>
    </row>
    <row r="23" spans="1:30">
      <c r="A23" s="8"/>
      <c r="B23" s="12" t="s">
        <v>86</v>
      </c>
      <c r="C23" s="1"/>
      <c r="D23" s="1"/>
      <c r="E23" s="130"/>
      <c r="F23" s="131"/>
      <c r="G23" s="131"/>
      <c r="H23" s="131"/>
      <c r="I23" s="132"/>
      <c r="J23" s="12" t="s">
        <v>52</v>
      </c>
      <c r="K23" s="12"/>
      <c r="L23" s="12"/>
      <c r="M23" s="148"/>
      <c r="N23" s="149"/>
      <c r="O23" s="149"/>
      <c r="P23" s="149"/>
      <c r="Q23" s="150"/>
      <c r="R23" s="76"/>
      <c r="S23" s="77"/>
      <c r="T23" s="103"/>
      <c r="U23" s="110" t="s">
        <v>36</v>
      </c>
      <c r="V23" s="110"/>
      <c r="W23" s="110"/>
      <c r="X23" s="111"/>
      <c r="Z23" s="70"/>
      <c r="AD23" s="63"/>
    </row>
    <row r="24" spans="1:30" ht="12.75" customHeight="1">
      <c r="A24" s="8"/>
      <c r="B24" s="12" t="s">
        <v>87</v>
      </c>
      <c r="C24" s="1"/>
      <c r="D24" s="1"/>
      <c r="E24" s="140"/>
      <c r="F24" s="141"/>
      <c r="G24" s="141"/>
      <c r="H24" s="141"/>
      <c r="I24" s="147"/>
      <c r="J24" s="12" t="s">
        <v>46</v>
      </c>
      <c r="K24" s="12"/>
      <c r="L24" s="12"/>
      <c r="M24" s="144"/>
      <c r="N24" s="145"/>
      <c r="O24" s="145"/>
      <c r="P24" s="145"/>
      <c r="Q24" s="146"/>
      <c r="R24" s="76"/>
      <c r="S24" s="77">
        <f t="shared" ref="S24:S29" si="0">IF(E23="",1,0)</f>
        <v>1</v>
      </c>
      <c r="T24" s="103">
        <f>SUM(S22:S30)</f>
        <v>8</v>
      </c>
      <c r="U24" s="109" t="str">
        <f>IF(T24&lt;&gt;0,"Errore compilazione Dipendente","OK")</f>
        <v>Errore compilazione Dipendente</v>
      </c>
      <c r="V24" s="109"/>
      <c r="W24" s="109"/>
      <c r="X24" s="105"/>
      <c r="Z24" s="70"/>
      <c r="AD24" s="63"/>
    </row>
    <row r="25" spans="1:30" ht="12.75" customHeight="1">
      <c r="A25" s="8"/>
      <c r="B25" s="12" t="s">
        <v>88</v>
      </c>
      <c r="C25" s="1"/>
      <c r="D25" s="1"/>
      <c r="E25" s="140"/>
      <c r="F25" s="147"/>
      <c r="G25" s="120" t="s">
        <v>47</v>
      </c>
      <c r="H25" s="86"/>
      <c r="I25" s="121"/>
      <c r="J25" s="12" t="s">
        <v>48</v>
      </c>
      <c r="K25" s="12"/>
      <c r="L25" s="12"/>
      <c r="M25" s="133"/>
      <c r="N25" s="134"/>
      <c r="O25" s="26" t="s">
        <v>47</v>
      </c>
      <c r="P25" s="119"/>
      <c r="Q25" s="15"/>
      <c r="R25" s="76"/>
      <c r="S25" s="77">
        <f t="shared" si="0"/>
        <v>1</v>
      </c>
      <c r="T25" s="103"/>
      <c r="U25" s="109"/>
      <c r="V25" s="109"/>
      <c r="W25" s="109"/>
      <c r="X25" s="105"/>
      <c r="Z25" s="70"/>
      <c r="AD25" s="63"/>
    </row>
    <row r="26" spans="1:30" ht="12.75" customHeight="1">
      <c r="A26" s="8"/>
      <c r="B26" s="12" t="s">
        <v>89</v>
      </c>
      <c r="C26" s="1"/>
      <c r="D26" s="1"/>
      <c r="E26" s="140"/>
      <c r="F26" s="141"/>
      <c r="G26" s="141"/>
      <c r="H26" s="141"/>
      <c r="I26" s="142"/>
      <c r="J26" s="12" t="s">
        <v>49</v>
      </c>
      <c r="K26" s="12"/>
      <c r="L26" s="12"/>
      <c r="M26" s="154"/>
      <c r="N26" s="154"/>
      <c r="O26" s="154"/>
      <c r="P26" s="154"/>
      <c r="Q26" s="154"/>
      <c r="R26" s="76"/>
      <c r="S26" s="77">
        <f t="shared" si="0"/>
        <v>1</v>
      </c>
      <c r="T26" s="103"/>
      <c r="U26" s="109"/>
      <c r="V26" s="109"/>
      <c r="W26" s="109"/>
      <c r="X26" s="105"/>
      <c r="Z26" s="70"/>
    </row>
    <row r="27" spans="1:30" ht="12.75" customHeight="1">
      <c r="A27" s="8"/>
      <c r="B27" s="12" t="s">
        <v>90</v>
      </c>
      <c r="C27" s="1"/>
      <c r="D27" s="1"/>
      <c r="E27" s="140"/>
      <c r="F27" s="147"/>
      <c r="G27" s="27"/>
      <c r="H27" s="27"/>
      <c r="I27" s="15"/>
      <c r="J27" s="12" t="s">
        <v>50</v>
      </c>
      <c r="K27" s="12"/>
      <c r="L27" s="12"/>
      <c r="M27" s="155"/>
      <c r="N27" s="156"/>
      <c r="O27" s="27"/>
      <c r="P27" s="27"/>
      <c r="Q27" s="15"/>
      <c r="R27" s="76"/>
      <c r="S27" s="77">
        <f t="shared" si="0"/>
        <v>1</v>
      </c>
      <c r="T27" s="103"/>
      <c r="U27" s="109"/>
      <c r="V27" s="109"/>
      <c r="W27" s="109"/>
      <c r="X27" s="105"/>
      <c r="Z27" s="70"/>
    </row>
    <row r="28" spans="1:30" ht="12.75" customHeight="1">
      <c r="A28" s="8"/>
      <c r="B28" s="122" t="s">
        <v>91</v>
      </c>
      <c r="C28" s="122"/>
      <c r="D28" s="206"/>
      <c r="E28" s="201"/>
      <c r="F28" s="202"/>
      <c r="G28" s="202"/>
      <c r="H28" s="203"/>
      <c r="I28" s="15"/>
      <c r="J28" s="12" t="s">
        <v>44</v>
      </c>
      <c r="K28" s="12"/>
      <c r="L28" s="12"/>
      <c r="M28" s="198"/>
      <c r="N28" s="199"/>
      <c r="O28" s="199"/>
      <c r="P28" s="200"/>
      <c r="Q28" s="15"/>
      <c r="R28" s="77"/>
      <c r="S28" s="77">
        <f t="shared" si="0"/>
        <v>1</v>
      </c>
      <c r="T28" s="103"/>
      <c r="U28" s="109"/>
      <c r="V28" s="109"/>
      <c r="W28" s="109"/>
      <c r="X28" s="105"/>
      <c r="Z28" s="70"/>
    </row>
    <row r="29" spans="1:30" ht="16.5" customHeight="1">
      <c r="A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77"/>
      <c r="S29" s="77">
        <f t="shared" si="0"/>
        <v>1</v>
      </c>
      <c r="T29" s="103"/>
      <c r="U29" s="109"/>
      <c r="V29" s="109"/>
      <c r="W29" s="109"/>
      <c r="X29" s="105"/>
      <c r="Z29" s="70"/>
    </row>
    <row r="30" spans="1:30" ht="28.5" customHeight="1">
      <c r="A30" s="8"/>
      <c r="B30" s="66" t="s">
        <v>100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78"/>
      <c r="S30" s="77">
        <f>IF(LEN(E28)&lt;&gt;16,1,0)</f>
        <v>1</v>
      </c>
      <c r="T30" s="103"/>
      <c r="U30" s="109"/>
      <c r="V30" s="109"/>
      <c r="W30" s="109"/>
      <c r="X30" s="105"/>
      <c r="Z30" s="70"/>
    </row>
    <row r="31" spans="1:30" ht="12.75" customHeight="1">
      <c r="A31" s="8"/>
      <c r="B31" s="12" t="s">
        <v>85</v>
      </c>
      <c r="C31" s="12"/>
      <c r="D31" s="1"/>
      <c r="E31" s="1"/>
      <c r="F31" s="1"/>
      <c r="G31" s="137"/>
      <c r="H31" s="138"/>
      <c r="I31" s="138"/>
      <c r="J31" s="138"/>
      <c r="K31" s="138"/>
      <c r="L31" s="138"/>
      <c r="M31" s="138"/>
      <c r="N31" s="138"/>
      <c r="O31" s="138"/>
      <c r="P31" s="138"/>
      <c r="Q31" s="139"/>
      <c r="R31" s="77"/>
      <c r="S31" s="77"/>
      <c r="T31" s="103"/>
      <c r="U31" s="110" t="s">
        <v>37</v>
      </c>
      <c r="V31" s="110"/>
      <c r="W31" s="110"/>
      <c r="X31" s="111"/>
    </row>
    <row r="32" spans="1:30">
      <c r="A32" s="8"/>
      <c r="B32" s="12" t="s">
        <v>86</v>
      </c>
      <c r="C32" s="12"/>
      <c r="D32" s="1"/>
      <c r="E32" s="1"/>
      <c r="F32" s="1"/>
      <c r="G32" s="137"/>
      <c r="H32" s="138"/>
      <c r="I32" s="138"/>
      <c r="J32" s="138"/>
      <c r="K32" s="138"/>
      <c r="L32" s="138"/>
      <c r="M32" s="138"/>
      <c r="N32" s="138"/>
      <c r="O32" s="138"/>
      <c r="P32" s="138"/>
      <c r="Q32" s="139"/>
      <c r="R32" s="77"/>
      <c r="S32" s="77">
        <f>IF(G31="",1,0)</f>
        <v>1</v>
      </c>
      <c r="T32" s="103">
        <f>SUM(R32:S36)</f>
        <v>9</v>
      </c>
      <c r="U32" s="109" t="str">
        <f>IF(T32&lt;&gt;0,"Errore compilazione dati figlio/a","OK")</f>
        <v>Errore compilazione dati figlio/a</v>
      </c>
      <c r="V32" s="109"/>
      <c r="W32" s="109"/>
      <c r="X32" s="105"/>
    </row>
    <row r="33" spans="1:28">
      <c r="A33" s="8"/>
      <c r="B33" s="12" t="s">
        <v>92</v>
      </c>
      <c r="C33" s="12"/>
      <c r="D33" s="1"/>
      <c r="E33" s="1"/>
      <c r="F33" s="1"/>
      <c r="G33" s="152"/>
      <c r="H33" s="153"/>
      <c r="I33" t="s">
        <v>33</v>
      </c>
      <c r="R33" s="77">
        <f>IF(M34="",1,0)</f>
        <v>1</v>
      </c>
      <c r="S33" s="77">
        <f>IF(G32="",1,0)</f>
        <v>1</v>
      </c>
      <c r="T33" s="103">
        <f>YEAR(G33)</f>
        <v>1900</v>
      </c>
      <c r="U33" s="109" t="str">
        <f>IF((P4-T33)&lt;3,"OK","Errore data nascita figlio")</f>
        <v>Errore data nascita figlio</v>
      </c>
      <c r="V33" s="109"/>
      <c r="W33" s="109"/>
      <c r="X33" s="105"/>
    </row>
    <row r="34" spans="1:28">
      <c r="A34" s="8"/>
      <c r="B34" s="12" t="s">
        <v>87</v>
      </c>
      <c r="C34" s="12"/>
      <c r="D34" s="1"/>
      <c r="E34" s="1"/>
      <c r="F34" s="137"/>
      <c r="G34" s="138"/>
      <c r="H34" s="138"/>
      <c r="I34" s="138"/>
      <c r="J34" s="139"/>
      <c r="K34" s="197" t="s">
        <v>94</v>
      </c>
      <c r="L34" s="197"/>
      <c r="M34" s="137"/>
      <c r="N34" s="139"/>
      <c r="O34" s="28" t="s">
        <v>95</v>
      </c>
      <c r="P34" s="137"/>
      <c r="Q34" s="139"/>
      <c r="R34" s="77">
        <f>IF(P34="",1,0)</f>
        <v>1</v>
      </c>
      <c r="S34" s="77">
        <f>IF(G33="",1,0)</f>
        <v>1</v>
      </c>
      <c r="T34" s="103"/>
      <c r="U34" s="112" t="str">
        <f>IF(G33&lt;&gt;0,"OK","")</f>
        <v/>
      </c>
      <c r="V34" s="109"/>
      <c r="W34" s="109"/>
      <c r="X34" s="105"/>
    </row>
    <row r="35" spans="1:28">
      <c r="A35" s="8"/>
      <c r="B35" s="29" t="s">
        <v>93</v>
      </c>
      <c r="C35" s="1"/>
      <c r="D35" s="1"/>
      <c r="E35" s="1"/>
      <c r="F35" s="137"/>
      <c r="G35" s="138"/>
      <c r="H35" s="138"/>
      <c r="I35" s="138"/>
      <c r="J35" s="138"/>
      <c r="K35" s="138"/>
      <c r="L35" s="139"/>
      <c r="M35" s="1" t="s">
        <v>96</v>
      </c>
      <c r="N35" s="87"/>
      <c r="O35" s="1"/>
      <c r="P35" s="1"/>
      <c r="R35" s="77">
        <f>IF(N35="",1,0)</f>
        <v>1</v>
      </c>
      <c r="S35" s="77">
        <f>IF(F34="",1,0)</f>
        <v>1</v>
      </c>
      <c r="T35" s="103"/>
      <c r="U35" s="109"/>
      <c r="V35" s="109"/>
      <c r="W35" s="109"/>
      <c r="X35" s="105"/>
      <c r="Z35" s="70"/>
    </row>
    <row r="36" spans="1:28">
      <c r="A36" s="8"/>
      <c r="B36" s="122" t="s">
        <v>118</v>
      </c>
      <c r="C36" s="122"/>
      <c r="D36" s="122"/>
      <c r="E36" s="1"/>
      <c r="F36" s="137"/>
      <c r="G36" s="138"/>
      <c r="H36" s="138"/>
      <c r="I36" s="138"/>
      <c r="J36" s="138"/>
      <c r="K36" s="138"/>
      <c r="L36" s="139"/>
      <c r="M36" s="1"/>
      <c r="N36" s="1"/>
      <c r="O36" s="1"/>
      <c r="P36" s="1"/>
      <c r="Q36" s="1"/>
      <c r="R36" s="77">
        <f>IF(F36="", 1,0)</f>
        <v>1</v>
      </c>
      <c r="S36" s="77">
        <f>IF(F35="",1,0)</f>
        <v>1</v>
      </c>
      <c r="T36" s="103"/>
      <c r="U36" s="109"/>
      <c r="V36" s="109"/>
      <c r="W36" s="109"/>
      <c r="X36" s="105"/>
    </row>
    <row r="37" spans="1:28">
      <c r="A37" s="8"/>
      <c r="B37" s="12" t="s">
        <v>119</v>
      </c>
      <c r="C37" s="1"/>
      <c r="D37" s="1"/>
      <c r="E37" s="1"/>
      <c r="F37" s="137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43"/>
      <c r="R37" s="77">
        <f>IF(ISNUMBER(G33)=FALSE,1,0)</f>
        <v>1</v>
      </c>
      <c r="S37" s="77"/>
      <c r="T37" s="103"/>
      <c r="U37" s="110" t="s">
        <v>38</v>
      </c>
      <c r="V37" s="110"/>
      <c r="W37" s="110"/>
      <c r="X37" s="111"/>
      <c r="AA37" s="63"/>
      <c r="AB37" s="63"/>
    </row>
    <row r="38" spans="1:28" ht="13.5">
      <c r="A38" s="8"/>
      <c r="B38" s="1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76"/>
      <c r="S38" s="77">
        <f>IF(F37="",1,0)</f>
        <v>1</v>
      </c>
      <c r="T38" s="103"/>
      <c r="U38" s="109" t="str">
        <f>IF(S38&lt;&gt;0,"Società di lavoro non valorizzata","OK")</f>
        <v>Società di lavoro non valorizzata</v>
      </c>
      <c r="V38" s="109"/>
      <c r="W38" s="109"/>
      <c r="X38" s="105"/>
      <c r="AA38" s="63"/>
      <c r="AB38" s="63"/>
    </row>
    <row r="39" spans="1:28">
      <c r="A39" s="8"/>
      <c r="B39" s="12" t="s">
        <v>97</v>
      </c>
      <c r="C39" s="12"/>
      <c r="D39" s="1"/>
      <c r="E39" s="1"/>
      <c r="F39" s="218"/>
      <c r="G39" s="216"/>
      <c r="H39" s="216"/>
      <c r="I39" s="216"/>
      <c r="J39" s="217"/>
      <c r="K39" s="219" t="s">
        <v>101</v>
      </c>
      <c r="L39" s="183"/>
      <c r="M39" s="183"/>
      <c r="N39" s="184"/>
      <c r="O39" s="215"/>
      <c r="P39" s="216"/>
      <c r="Q39" s="217"/>
      <c r="R39" s="76"/>
      <c r="S39" s="77"/>
      <c r="T39" s="103"/>
      <c r="U39" s="109"/>
      <c r="V39" s="109"/>
      <c r="W39" s="109"/>
      <c r="X39" s="105"/>
      <c r="AA39" s="63"/>
      <c r="AB39" s="63"/>
    </row>
    <row r="40" spans="1:28">
      <c r="A40" s="8"/>
      <c r="B40" s="12" t="s">
        <v>98</v>
      </c>
      <c r="C40" s="1"/>
      <c r="D40" s="1"/>
      <c r="E40" s="1"/>
      <c r="F40" s="180"/>
      <c r="G40" s="181"/>
      <c r="H40" s="182"/>
      <c r="I40" s="15"/>
      <c r="J40" s="15"/>
      <c r="K40" s="183" t="s">
        <v>102</v>
      </c>
      <c r="L40" s="183"/>
      <c r="M40" s="183"/>
      <c r="N40" s="184"/>
      <c r="O40" s="212"/>
      <c r="P40" s="212"/>
      <c r="Q40" s="212"/>
      <c r="R40" s="76"/>
      <c r="S40" s="77"/>
      <c r="T40" s="103"/>
      <c r="U40" s="110" t="s">
        <v>39</v>
      </c>
      <c r="V40" s="110"/>
      <c r="W40" s="110"/>
      <c r="X40" s="111"/>
    </row>
    <row r="41" spans="1:28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76"/>
      <c r="S41" s="77">
        <f>IF(F39="",1,0)</f>
        <v>1</v>
      </c>
      <c r="T41" s="103"/>
      <c r="U41" s="109" t="str">
        <f>IF(S41&lt;&gt;0,"Email Mancante","OK")</f>
        <v>Email Mancante</v>
      </c>
      <c r="V41" s="109"/>
      <c r="W41" s="109"/>
      <c r="X41" s="105"/>
    </row>
    <row r="42" spans="1:28" ht="17.5">
      <c r="A42" s="8"/>
      <c r="B42" s="9" t="s">
        <v>74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76"/>
      <c r="S42" s="77">
        <f>IF(O39="",1,0)</f>
        <v>1</v>
      </c>
      <c r="T42" s="103"/>
      <c r="U42" s="109" t="str">
        <f>IF(S42&lt;&gt;0,"Telefono Ufficio mancante","OK")</f>
        <v>Telefono Ufficio mancante</v>
      </c>
      <c r="V42" s="109"/>
      <c r="W42" s="109"/>
      <c r="X42" s="105"/>
    </row>
    <row r="43" spans="1:28">
      <c r="A43" s="1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76"/>
      <c r="S43" s="77"/>
      <c r="T43" s="103"/>
      <c r="U43" s="109"/>
      <c r="V43" s="109"/>
      <c r="W43" s="109"/>
      <c r="X43" s="105"/>
    </row>
    <row r="44" spans="1:28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76"/>
      <c r="S44" s="77"/>
      <c r="T44" s="103">
        <v>1</v>
      </c>
      <c r="U44" s="104" t="str">
        <f>IF(T44=1,"Iscrizione non segnalata","ok")</f>
        <v>Iscrizione non segnalata</v>
      </c>
      <c r="V44" s="109"/>
      <c r="W44" s="109"/>
      <c r="X44" s="105"/>
    </row>
    <row r="45" spans="1:28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76"/>
      <c r="S45" s="77"/>
      <c r="T45" s="103"/>
      <c r="U45" s="109"/>
      <c r="V45" s="109"/>
      <c r="W45" s="109"/>
      <c r="X45" s="105"/>
    </row>
    <row r="46" spans="1:28">
      <c r="A46" s="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76"/>
      <c r="S46" s="77"/>
      <c r="T46" s="103"/>
      <c r="U46" s="109"/>
      <c r="V46" s="109"/>
      <c r="W46" s="109"/>
      <c r="X46" s="105"/>
    </row>
    <row r="47" spans="1:28" ht="17.5">
      <c r="A47" s="8"/>
      <c r="B47" s="54" t="s">
        <v>7</v>
      </c>
      <c r="C47" s="1" t="s">
        <v>29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76"/>
      <c r="S47" s="77"/>
      <c r="T47" s="103"/>
      <c r="U47" s="109"/>
      <c r="V47" s="109"/>
      <c r="W47" s="109"/>
      <c r="X47" s="105"/>
    </row>
    <row r="48" spans="1:28">
      <c r="A48" s="8"/>
      <c r="B48" s="1"/>
      <c r="C48" s="1" t="s">
        <v>30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76"/>
      <c r="S48" s="77"/>
      <c r="T48" s="103"/>
      <c r="U48" s="109"/>
      <c r="V48" s="109"/>
      <c r="W48" s="109"/>
      <c r="X48" s="105"/>
    </row>
    <row r="49" spans="1:24">
      <c r="A49" s="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76"/>
      <c r="S49" s="77"/>
      <c r="T49" s="103"/>
      <c r="U49" s="109"/>
      <c r="V49" s="109"/>
      <c r="W49" s="109"/>
      <c r="X49" s="105"/>
    </row>
    <row r="50" spans="1:24">
      <c r="A50" s="8"/>
      <c r="B50" s="1"/>
      <c r="C50" s="1"/>
      <c r="D50" s="1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76"/>
      <c r="S50" s="77"/>
      <c r="T50" s="103"/>
      <c r="U50" s="109"/>
      <c r="V50" s="109"/>
      <c r="W50" s="109"/>
      <c r="X50" s="105"/>
    </row>
    <row r="51" spans="1:24">
      <c r="A51" s="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76"/>
      <c r="S51" s="77"/>
      <c r="T51" s="103">
        <v>1</v>
      </c>
      <c r="U51" s="110" t="s">
        <v>40</v>
      </c>
      <c r="V51" s="110"/>
      <c r="W51" s="110"/>
      <c r="X51" s="111"/>
    </row>
    <row r="52" spans="1:24">
      <c r="A52" s="8"/>
      <c r="B52" s="1"/>
      <c r="C52" s="1"/>
      <c r="D52" s="1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76"/>
      <c r="S52" s="77"/>
      <c r="T52" s="103">
        <f>SUM(S51:S57)</f>
        <v>0</v>
      </c>
      <c r="U52" s="109" t="str">
        <f>IF(T51=1,"Scelta Tempo pieno / Pt  Errata","OK")</f>
        <v>Scelta Tempo pieno / Pt  Errata</v>
      </c>
      <c r="V52" s="109"/>
      <c r="W52" s="109"/>
      <c r="X52" s="105"/>
    </row>
    <row r="53" spans="1:24">
      <c r="A53" s="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76"/>
      <c r="S53" s="77"/>
      <c r="T53" s="103"/>
      <c r="U53" s="109"/>
      <c r="V53" s="109"/>
      <c r="W53" s="109"/>
      <c r="X53" s="105"/>
    </row>
    <row r="54" spans="1:24">
      <c r="A54" s="8"/>
      <c r="B54" s="1"/>
      <c r="C54" s="1"/>
      <c r="D54" s="1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76"/>
      <c r="S54" s="77"/>
      <c r="T54" s="103"/>
      <c r="U54" s="109"/>
      <c r="V54" s="109"/>
      <c r="W54" s="109"/>
      <c r="X54" s="105"/>
    </row>
    <row r="55" spans="1:24">
      <c r="A55" s="8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76"/>
      <c r="S55" s="77"/>
      <c r="T55" s="103"/>
      <c r="U55" s="109"/>
      <c r="V55" s="109"/>
      <c r="W55" s="109"/>
      <c r="X55" s="105"/>
    </row>
    <row r="56" spans="1:24" ht="17.5">
      <c r="A56" s="8"/>
      <c r="B56" s="55" t="s">
        <v>8</v>
      </c>
      <c r="C56" s="1"/>
      <c r="D56" s="51" t="s">
        <v>34</v>
      </c>
      <c r="E56" s="51"/>
      <c r="F56" s="51"/>
      <c r="G56" s="51"/>
      <c r="H56" s="68"/>
      <c r="I56" s="151"/>
      <c r="J56" s="151"/>
      <c r="K56" s="1"/>
      <c r="L56" s="1" t="s">
        <v>58</v>
      </c>
      <c r="M56" s="1"/>
      <c r="N56" s="1"/>
      <c r="O56" s="1"/>
      <c r="P56" s="1"/>
      <c r="Q56" s="1"/>
      <c r="R56" s="76"/>
      <c r="S56" s="77"/>
      <c r="T56" s="103"/>
      <c r="U56" s="113" t="str">
        <f>IF(I56&lt;&gt;0, "OK", "Data inserimento mancante")</f>
        <v>Data inserimento mancante</v>
      </c>
      <c r="V56" s="109"/>
      <c r="W56" s="109"/>
      <c r="X56" s="105"/>
    </row>
    <row r="57" spans="1:24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76"/>
      <c r="S57" s="77"/>
      <c r="T57" s="103"/>
      <c r="U57" s="109"/>
      <c r="V57" s="109"/>
      <c r="W57" s="109"/>
      <c r="X57" s="105"/>
    </row>
    <row r="58" spans="1:24">
      <c r="A58" s="8"/>
      <c r="B58" s="48"/>
      <c r="C58" s="9" t="s">
        <v>57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76"/>
      <c r="S58" s="77"/>
      <c r="T58" s="103"/>
      <c r="U58" s="109"/>
      <c r="V58" s="109"/>
      <c r="W58" s="109"/>
      <c r="X58" s="105"/>
    </row>
    <row r="59" spans="1:24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73"/>
      <c r="T59" s="103"/>
      <c r="U59" s="109"/>
      <c r="V59" s="109"/>
      <c r="W59" s="109"/>
      <c r="X59" s="105"/>
    </row>
    <row r="60" spans="1:24" ht="12.75" hidden="1" customHeight="1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73"/>
      <c r="T60" s="103"/>
      <c r="U60" s="109"/>
      <c r="V60" s="109"/>
      <c r="W60" s="109"/>
      <c r="X60" s="105"/>
    </row>
    <row r="61" spans="1:24" ht="12.75" hidden="1" customHeight="1">
      <c r="A61" s="8"/>
      <c r="B61" s="43">
        <v>4</v>
      </c>
      <c r="C61" s="48"/>
      <c r="D61" s="48"/>
      <c r="E61" s="187"/>
      <c r="F61" s="187"/>
      <c r="G61" s="187"/>
      <c r="H61" s="34"/>
      <c r="I61" s="35"/>
      <c r="J61" s="187"/>
      <c r="K61" s="187"/>
      <c r="L61" s="187"/>
      <c r="M61" s="187"/>
      <c r="N61" s="187"/>
      <c r="O61" s="34"/>
      <c r="P61" s="1"/>
      <c r="Q61" s="1"/>
      <c r="R61" s="73"/>
      <c r="T61" s="103"/>
      <c r="U61" s="109"/>
      <c r="V61" s="109"/>
      <c r="W61" s="109"/>
      <c r="X61" s="105"/>
    </row>
    <row r="62" spans="1:24" ht="12.75" hidden="1" customHeight="1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73"/>
      <c r="T62" s="103"/>
      <c r="U62" s="109"/>
      <c r="V62" s="109"/>
      <c r="W62" s="109"/>
      <c r="X62" s="105"/>
    </row>
    <row r="63" spans="1:24" ht="12.75" hidden="1" customHeight="1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73"/>
      <c r="T63" s="103"/>
      <c r="U63" s="109"/>
      <c r="V63" s="109"/>
      <c r="W63" s="109"/>
      <c r="X63" s="105"/>
    </row>
    <row r="64" spans="1:24">
      <c r="A64" s="8"/>
      <c r="B64" s="1"/>
      <c r="C64" s="1" t="s">
        <v>31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73"/>
      <c r="T64" s="103"/>
      <c r="U64" s="109"/>
      <c r="V64" s="109"/>
      <c r="W64" s="109"/>
      <c r="X64" s="105"/>
    </row>
    <row r="65" spans="1:24">
      <c r="A65" s="8"/>
      <c r="B65" s="1"/>
      <c r="C65" s="1" t="s">
        <v>42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5"/>
      <c r="O65" s="1"/>
      <c r="P65" s="1"/>
      <c r="Q65" s="1"/>
      <c r="R65" s="73"/>
      <c r="T65" s="114"/>
      <c r="U65" s="110"/>
      <c r="V65" s="110"/>
      <c r="W65" s="110"/>
      <c r="X65" s="111"/>
    </row>
    <row r="66" spans="1:24" ht="13" thickBot="1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73"/>
      <c r="T66" s="103"/>
      <c r="U66" s="109"/>
      <c r="V66" s="109"/>
      <c r="W66" s="109"/>
      <c r="X66" s="105"/>
    </row>
    <row r="67" spans="1:24">
      <c r="A67" s="8"/>
      <c r="B67" s="1"/>
      <c r="C67" s="188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90"/>
      <c r="R67" s="73"/>
      <c r="T67" s="103"/>
      <c r="U67" s="109"/>
      <c r="V67" s="109"/>
      <c r="W67" s="109"/>
      <c r="X67" s="105"/>
    </row>
    <row r="68" spans="1:24">
      <c r="A68" s="8"/>
      <c r="B68" s="1"/>
      <c r="C68" s="191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3"/>
      <c r="R68" s="73"/>
      <c r="T68" s="103"/>
      <c r="U68" s="109"/>
      <c r="V68" s="109"/>
      <c r="W68" s="109"/>
      <c r="X68" s="105"/>
    </row>
    <row r="69" spans="1:24">
      <c r="A69" s="8"/>
      <c r="B69" s="1"/>
      <c r="C69" s="191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3"/>
      <c r="R69" s="73"/>
      <c r="T69" s="103"/>
      <c r="U69" s="109"/>
      <c r="V69" s="109"/>
      <c r="W69" s="109"/>
      <c r="X69" s="105"/>
    </row>
    <row r="70" spans="1:24">
      <c r="A70" s="8"/>
      <c r="B70" s="1"/>
      <c r="C70" s="191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3"/>
      <c r="R70" s="73"/>
      <c r="T70" s="103"/>
      <c r="U70" s="109"/>
      <c r="V70" s="109"/>
      <c r="W70" s="109"/>
      <c r="X70" s="105"/>
    </row>
    <row r="71" spans="1:24">
      <c r="A71" s="8"/>
      <c r="B71" s="1"/>
      <c r="C71" s="191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3"/>
      <c r="R71" s="73"/>
      <c r="T71" s="103"/>
      <c r="U71" s="109"/>
      <c r="V71" s="109"/>
      <c r="W71" s="109"/>
      <c r="X71" s="105"/>
    </row>
    <row r="72" spans="1:24">
      <c r="A72" s="8"/>
      <c r="B72" s="1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3"/>
      <c r="R72" s="73"/>
      <c r="T72" s="103"/>
      <c r="U72" s="109"/>
      <c r="V72" s="109"/>
      <c r="W72" s="109"/>
      <c r="X72" s="105"/>
    </row>
    <row r="73" spans="1:24">
      <c r="A73" s="8"/>
      <c r="B73" s="1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3"/>
      <c r="R73" s="73"/>
      <c r="T73" s="103"/>
      <c r="U73" s="109"/>
      <c r="V73" s="109"/>
      <c r="W73" s="109"/>
      <c r="X73" s="105"/>
    </row>
    <row r="74" spans="1:24">
      <c r="A74" s="8"/>
      <c r="B74" s="1"/>
      <c r="C74" s="191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3"/>
      <c r="R74" s="73"/>
      <c r="T74" s="103"/>
      <c r="U74" s="109"/>
      <c r="V74" s="109"/>
      <c r="W74" s="109"/>
      <c r="X74" s="105"/>
    </row>
    <row r="75" spans="1:24" ht="13" thickBot="1">
      <c r="A75" s="8"/>
      <c r="B75" s="1"/>
      <c r="C75" s="194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6"/>
      <c r="R75" s="73"/>
      <c r="T75" s="103"/>
      <c r="U75" s="109"/>
      <c r="V75" s="109"/>
      <c r="W75" s="109"/>
      <c r="X75" s="105"/>
    </row>
    <row r="76" spans="1:24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73"/>
      <c r="T76" s="103"/>
      <c r="U76" s="109"/>
      <c r="V76" s="109"/>
      <c r="W76" s="109"/>
      <c r="X76" s="105"/>
    </row>
    <row r="77" spans="1:24">
      <c r="A77" s="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73"/>
      <c r="T77" s="103"/>
      <c r="U77" s="109"/>
      <c r="V77" s="109"/>
      <c r="W77" s="109"/>
      <c r="X77" s="105"/>
    </row>
    <row r="78" spans="1:24">
      <c r="A78" s="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73"/>
      <c r="T78" s="103"/>
      <c r="U78" s="109"/>
      <c r="V78" s="109"/>
      <c r="W78" s="109"/>
      <c r="X78" s="105"/>
    </row>
    <row r="79" spans="1:24" ht="15">
      <c r="A79" s="8"/>
      <c r="B79" s="16"/>
      <c r="C79" s="208" t="s">
        <v>54</v>
      </c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73"/>
      <c r="T79" s="103"/>
      <c r="U79" s="109"/>
      <c r="V79" s="109"/>
      <c r="W79" s="109"/>
      <c r="X79" s="105"/>
    </row>
    <row r="80" spans="1:24">
      <c r="A80" s="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73"/>
      <c r="T80" s="103"/>
      <c r="U80" s="110" t="s">
        <v>41</v>
      </c>
      <c r="V80" s="110"/>
      <c r="W80" s="110"/>
      <c r="X80" s="111"/>
    </row>
    <row r="81" spans="1:24">
      <c r="A81" s="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6"/>
      <c r="O81" s="46"/>
      <c r="P81" s="46"/>
      <c r="Q81" s="46"/>
      <c r="R81" s="73"/>
      <c r="T81" s="103"/>
      <c r="U81" s="109"/>
      <c r="V81" s="109"/>
      <c r="W81" s="109"/>
      <c r="X81" s="105"/>
    </row>
    <row r="82" spans="1:24" ht="17.5">
      <c r="A82" s="8"/>
      <c r="B82" s="1"/>
      <c r="C82" s="9" t="s">
        <v>107</v>
      </c>
      <c r="D82" s="9" t="s">
        <v>32</v>
      </c>
      <c r="E82" s="16"/>
      <c r="F82" s="16"/>
      <c r="G82" s="16"/>
      <c r="H82" s="16"/>
      <c r="I82" s="17"/>
      <c r="J82" s="1"/>
      <c r="K82" s="1"/>
      <c r="L82" s="1"/>
      <c r="M82" s="1"/>
      <c r="N82" s="46"/>
      <c r="O82" s="46"/>
      <c r="P82" s="46"/>
      <c r="Q82" s="46"/>
      <c r="R82" s="73"/>
      <c r="T82" s="103"/>
      <c r="U82" s="109"/>
      <c r="V82" s="109"/>
      <c r="W82" s="109"/>
      <c r="X82" s="105"/>
    </row>
    <row r="83" spans="1:24" ht="13.5">
      <c r="A83" s="8"/>
      <c r="B83" s="1"/>
      <c r="C83" s="11"/>
      <c r="D83" s="52" t="s">
        <v>71</v>
      </c>
      <c r="E83" s="1"/>
      <c r="F83" s="1"/>
      <c r="G83" s="1"/>
      <c r="H83" s="1"/>
      <c r="I83" s="1"/>
      <c r="J83" s="1"/>
      <c r="K83" s="1"/>
      <c r="L83" s="1"/>
      <c r="M83" s="1"/>
      <c r="N83" s="46"/>
      <c r="O83" s="17"/>
      <c r="P83" s="17"/>
      <c r="Q83" s="46"/>
      <c r="R83" s="73"/>
      <c r="T83" s="103"/>
      <c r="U83" s="109"/>
      <c r="V83" s="109"/>
      <c r="W83" s="109"/>
      <c r="X83" s="105"/>
    </row>
    <row r="84" spans="1:24">
      <c r="A84" s="8"/>
      <c r="B84" s="1"/>
      <c r="C84" s="1"/>
      <c r="D84" s="1"/>
      <c r="E84" s="1"/>
      <c r="F84" s="1"/>
      <c r="G84" s="1"/>
      <c r="H84" s="46"/>
      <c r="I84" s="17"/>
      <c r="J84" s="17"/>
      <c r="K84" s="46"/>
      <c r="L84" s="1"/>
      <c r="M84" s="1"/>
      <c r="N84" s="46"/>
      <c r="O84" s="17"/>
      <c r="P84" s="17"/>
      <c r="Q84" s="46"/>
      <c r="R84" s="73"/>
      <c r="T84" s="103"/>
      <c r="U84" s="109"/>
      <c r="V84" s="109"/>
      <c r="W84" s="109"/>
      <c r="X84" s="105"/>
    </row>
    <row r="85" spans="1:24">
      <c r="A85" s="8"/>
      <c r="B85" s="1"/>
      <c r="C85" s="1"/>
      <c r="D85" s="1"/>
      <c r="E85" s="1"/>
      <c r="F85" s="1"/>
      <c r="G85" s="1"/>
      <c r="H85" s="46"/>
      <c r="I85" s="44"/>
      <c r="J85" s="44"/>
      <c r="K85" s="46"/>
      <c r="L85" s="1"/>
      <c r="M85" s="1"/>
      <c r="N85" s="46"/>
      <c r="O85" s="44"/>
      <c r="P85" s="44"/>
      <c r="Q85" s="46"/>
      <c r="R85" s="73"/>
      <c r="T85" s="103">
        <v>1</v>
      </c>
      <c r="U85" s="109" t="str">
        <f>IF(T85=1, "Punto 1 non valorizzato","OK")</f>
        <v>Punto 1 non valorizzato</v>
      </c>
      <c r="V85" s="109"/>
      <c r="W85" s="109"/>
      <c r="X85" s="105"/>
    </row>
    <row r="86" spans="1:24">
      <c r="A86" s="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6"/>
      <c r="O86" s="17"/>
      <c r="P86" s="17"/>
      <c r="Q86" s="46"/>
      <c r="R86" s="73"/>
      <c r="S86" s="4">
        <f>IF(F84="",1,0)</f>
        <v>1</v>
      </c>
      <c r="T86" s="103">
        <v>1</v>
      </c>
      <c r="U86" s="109"/>
      <c r="V86" s="109"/>
      <c r="W86" s="109"/>
      <c r="X86" s="105"/>
    </row>
    <row r="87" spans="1:24" ht="17.5">
      <c r="A87" s="8"/>
      <c r="B87" s="1"/>
      <c r="C87" s="54" t="s">
        <v>7</v>
      </c>
      <c r="D87" s="9" t="s">
        <v>11</v>
      </c>
      <c r="E87" s="16"/>
      <c r="F87" s="16"/>
      <c r="G87" s="16"/>
      <c r="H87" s="16"/>
      <c r="I87" s="16"/>
      <c r="J87" s="16"/>
      <c r="K87" s="16"/>
      <c r="L87" s="16"/>
      <c r="M87" s="16"/>
      <c r="N87" s="47"/>
      <c r="O87" s="50"/>
      <c r="P87" s="17"/>
      <c r="Q87" s="46"/>
      <c r="R87" s="73"/>
      <c r="S87" s="4">
        <f>IF(H84="",1,0)</f>
        <v>1</v>
      </c>
      <c r="T87" s="103"/>
      <c r="U87" s="109"/>
      <c r="V87" s="109"/>
      <c r="W87" s="109"/>
      <c r="X87" s="105"/>
    </row>
    <row r="88" spans="1:24" ht="15">
      <c r="A88" s="8"/>
      <c r="B88" s="1"/>
      <c r="C88" s="9"/>
      <c r="D88" s="9" t="s">
        <v>6</v>
      </c>
      <c r="E88" s="16"/>
      <c r="F88" s="16"/>
      <c r="G88" s="16"/>
      <c r="H88" s="16"/>
      <c r="I88" s="16"/>
      <c r="J88" s="16"/>
      <c r="K88" s="16"/>
      <c r="L88" s="16"/>
      <c r="M88" s="16"/>
      <c r="N88" s="47"/>
      <c r="O88" s="50"/>
      <c r="P88" s="17"/>
      <c r="Q88" s="46"/>
      <c r="R88" s="73"/>
      <c r="T88" s="103"/>
      <c r="U88" s="109"/>
      <c r="V88" s="109"/>
      <c r="W88" s="109"/>
      <c r="X88" s="105"/>
    </row>
    <row r="89" spans="1:24">
      <c r="A89" s="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6"/>
      <c r="O89" s="17"/>
      <c r="P89" s="17"/>
      <c r="Q89" s="46"/>
      <c r="R89" s="73"/>
      <c r="T89" s="103"/>
      <c r="U89" s="109"/>
      <c r="V89" s="109"/>
      <c r="W89" s="109"/>
      <c r="X89" s="105"/>
    </row>
    <row r="90" spans="1:24">
      <c r="A90" s="8"/>
      <c r="B90" s="1"/>
      <c r="C90" s="1"/>
      <c r="D90" s="1"/>
      <c r="E90" s="1"/>
      <c r="F90" s="1"/>
      <c r="G90" s="1"/>
      <c r="H90" s="46"/>
      <c r="I90" s="17"/>
      <c r="J90" s="17"/>
      <c r="K90" s="46"/>
      <c r="L90" s="1"/>
      <c r="M90" s="1"/>
      <c r="N90" s="46"/>
      <c r="O90" s="17"/>
      <c r="P90" s="17"/>
      <c r="Q90" s="46"/>
      <c r="R90" s="73"/>
      <c r="T90" s="103">
        <v>1</v>
      </c>
      <c r="U90" s="109" t="str">
        <f>IF(T90=1, "Punto 2 non valorizzato","OK")</f>
        <v>Punto 2 non valorizzato</v>
      </c>
      <c r="V90" s="109"/>
      <c r="W90" s="109"/>
      <c r="X90" s="105"/>
    </row>
    <row r="91" spans="1:24">
      <c r="A91" s="8"/>
      <c r="B91" s="1"/>
      <c r="C91" s="1"/>
      <c r="D91" s="1"/>
      <c r="E91" s="1"/>
      <c r="F91" s="1"/>
      <c r="G91" s="1"/>
      <c r="H91" s="46"/>
      <c r="I91" s="44"/>
      <c r="J91" s="44"/>
      <c r="K91" s="46"/>
      <c r="L91" s="1"/>
      <c r="M91" s="1"/>
      <c r="N91" s="46"/>
      <c r="O91" s="44"/>
      <c r="P91" s="44"/>
      <c r="Q91" s="46"/>
      <c r="R91" s="73"/>
      <c r="T91" s="103"/>
      <c r="U91" s="109"/>
      <c r="V91" s="109"/>
      <c r="W91" s="109"/>
      <c r="X91" s="105"/>
    </row>
    <row r="92" spans="1:24" ht="6" customHeight="1">
      <c r="A92" s="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6"/>
      <c r="O92" s="17"/>
      <c r="P92" s="17"/>
      <c r="Q92" s="46"/>
      <c r="R92" s="73"/>
      <c r="S92" s="4">
        <f>IF(F90="",1,0)</f>
        <v>1</v>
      </c>
      <c r="T92" s="103">
        <v>1</v>
      </c>
      <c r="U92" s="109"/>
      <c r="V92" s="109"/>
      <c r="W92" s="109"/>
      <c r="X92" s="105"/>
    </row>
    <row r="93" spans="1:24" ht="17.5">
      <c r="A93" s="8"/>
      <c r="B93" s="1"/>
      <c r="C93" s="54" t="s">
        <v>8</v>
      </c>
      <c r="D93" s="9" t="s">
        <v>9</v>
      </c>
      <c r="E93" s="16"/>
      <c r="F93" s="16"/>
      <c r="G93" s="16"/>
      <c r="H93" s="16"/>
      <c r="I93" s="16"/>
      <c r="J93" s="16"/>
      <c r="K93" s="16"/>
      <c r="L93" s="16"/>
      <c r="M93" s="16"/>
      <c r="N93" s="46"/>
      <c r="O93" s="17"/>
      <c r="P93" s="17"/>
      <c r="Q93" s="46"/>
      <c r="R93" s="73"/>
      <c r="S93" s="4">
        <f>IF(H90="",1,0)</f>
        <v>1</v>
      </c>
      <c r="T93" s="103"/>
      <c r="U93" s="109"/>
      <c r="V93" s="109"/>
      <c r="W93" s="109"/>
      <c r="X93" s="105"/>
    </row>
    <row r="94" spans="1:24" ht="15">
      <c r="A94" s="8"/>
      <c r="B94" s="1"/>
      <c r="C94" s="9"/>
      <c r="D94" s="9" t="s">
        <v>10</v>
      </c>
      <c r="E94" s="16"/>
      <c r="F94" s="16"/>
      <c r="G94" s="16"/>
      <c r="H94" s="16"/>
      <c r="I94" s="16"/>
      <c r="J94" s="16"/>
      <c r="K94" s="16"/>
      <c r="L94" s="16"/>
      <c r="M94" s="16"/>
      <c r="N94" s="46"/>
      <c r="O94" s="17"/>
      <c r="P94" s="17"/>
      <c r="Q94" s="46"/>
      <c r="R94" s="73"/>
      <c r="T94" s="103"/>
      <c r="U94" s="109"/>
      <c r="V94" s="109"/>
      <c r="W94" s="109"/>
      <c r="X94" s="105"/>
    </row>
    <row r="95" spans="1:24">
      <c r="A95" s="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6"/>
      <c r="O95" s="17"/>
      <c r="P95" s="17"/>
      <c r="Q95" s="46"/>
      <c r="R95" s="73"/>
      <c r="T95" s="103"/>
      <c r="U95" s="109"/>
      <c r="V95" s="109"/>
      <c r="W95" s="109"/>
      <c r="X95" s="105"/>
    </row>
    <row r="96" spans="1:24">
      <c r="A96" s="8"/>
      <c r="B96" s="1"/>
      <c r="C96" s="1"/>
      <c r="D96" s="1"/>
      <c r="E96" s="1"/>
      <c r="F96" s="1"/>
      <c r="G96" s="1"/>
      <c r="H96" s="46"/>
      <c r="I96" s="17"/>
      <c r="J96" s="17"/>
      <c r="K96" s="46"/>
      <c r="L96" s="1"/>
      <c r="M96" s="1"/>
      <c r="N96" s="46"/>
      <c r="O96" s="17"/>
      <c r="P96" s="17"/>
      <c r="Q96" s="46"/>
      <c r="R96" s="73"/>
      <c r="T96" s="103">
        <v>1</v>
      </c>
      <c r="U96" s="109" t="str">
        <f>IF(T96=1, "Punto 3 non valorizzato","OK")</f>
        <v>Punto 3 non valorizzato</v>
      </c>
      <c r="V96" s="109"/>
      <c r="W96" s="109"/>
      <c r="X96" s="105"/>
    </row>
    <row r="97" spans="1:24">
      <c r="A97" s="8"/>
      <c r="B97" s="1"/>
      <c r="C97" s="1"/>
      <c r="D97" s="1"/>
      <c r="E97" s="1"/>
      <c r="F97" s="1"/>
      <c r="G97" s="1"/>
      <c r="H97" s="46"/>
      <c r="I97" s="44"/>
      <c r="J97" s="44"/>
      <c r="K97" s="46"/>
      <c r="L97" s="1"/>
      <c r="M97" s="1"/>
      <c r="N97" s="46"/>
      <c r="O97" s="44"/>
      <c r="P97" s="44"/>
      <c r="Q97" s="46"/>
      <c r="R97" s="73"/>
      <c r="S97" s="4">
        <f>IF(F96="",1,0)</f>
        <v>1</v>
      </c>
      <c r="T97" s="103">
        <f>SUM(S97:S99)</f>
        <v>2</v>
      </c>
      <c r="U97" s="109"/>
      <c r="V97" s="109"/>
      <c r="W97" s="109"/>
      <c r="X97" s="105"/>
    </row>
    <row r="98" spans="1:24" ht="3.75" customHeight="1">
      <c r="A98" s="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6"/>
      <c r="O98" s="17"/>
      <c r="P98" s="17"/>
      <c r="Q98" s="46"/>
      <c r="R98" s="73"/>
      <c r="S98" s="4">
        <f>IF(H96="",1,0)</f>
        <v>1</v>
      </c>
      <c r="T98" s="103"/>
      <c r="U98" s="109"/>
      <c r="V98" s="109"/>
      <c r="W98" s="109"/>
      <c r="X98" s="105"/>
    </row>
    <row r="99" spans="1:24" ht="17.5">
      <c r="A99" s="8"/>
      <c r="B99" s="1"/>
      <c r="C99" s="54" t="s">
        <v>12</v>
      </c>
      <c r="D99" s="9" t="s">
        <v>13</v>
      </c>
      <c r="E99" s="16"/>
      <c r="F99" s="16"/>
      <c r="G99" s="16"/>
      <c r="H99" s="16"/>
      <c r="I99" s="16"/>
      <c r="J99" s="16"/>
      <c r="K99" s="16"/>
      <c r="L99" s="16"/>
      <c r="M99" s="16"/>
      <c r="N99" s="47"/>
      <c r="O99" s="50"/>
      <c r="P99" s="17"/>
      <c r="Q99" s="46"/>
      <c r="R99" s="73"/>
      <c r="T99" s="103"/>
      <c r="U99" s="109"/>
      <c r="V99" s="109"/>
      <c r="W99" s="109"/>
      <c r="X99" s="105"/>
    </row>
    <row r="100" spans="1:24" ht="15">
      <c r="A100" s="8"/>
      <c r="B100" s="1"/>
      <c r="C100" s="9"/>
      <c r="D100" s="9" t="s">
        <v>14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47"/>
      <c r="O100" s="50"/>
      <c r="P100" s="17"/>
      <c r="Q100" s="46"/>
      <c r="R100" s="73"/>
      <c r="T100" s="103"/>
      <c r="U100" s="109"/>
      <c r="V100" s="109"/>
      <c r="W100" s="109"/>
      <c r="X100" s="105"/>
    </row>
    <row r="101" spans="1:24" ht="15">
      <c r="A101" s="8"/>
      <c r="B101" s="1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47"/>
      <c r="O101" s="50"/>
      <c r="P101" s="17"/>
      <c r="Q101" s="46"/>
      <c r="R101" s="73"/>
      <c r="T101" s="103"/>
      <c r="U101" s="109"/>
      <c r="V101" s="109"/>
      <c r="W101" s="109"/>
      <c r="X101" s="105"/>
    </row>
    <row r="102" spans="1:24">
      <c r="A102" s="8"/>
      <c r="B102" s="1"/>
      <c r="C102" s="1"/>
      <c r="D102" s="1"/>
      <c r="E102" s="1"/>
      <c r="F102" s="1"/>
      <c r="G102" s="1"/>
      <c r="H102" s="46"/>
      <c r="I102" s="17"/>
      <c r="J102" s="17"/>
      <c r="K102" s="46"/>
      <c r="L102" s="1"/>
      <c r="M102" s="1"/>
      <c r="N102" s="46"/>
      <c r="O102" s="17"/>
      <c r="P102" s="17"/>
      <c r="Q102" s="46"/>
      <c r="R102" s="73"/>
      <c r="T102" s="103">
        <v>1</v>
      </c>
      <c r="U102" s="109" t="str">
        <f>IF(T102=1, "Punto 4 non valorizzato","OK")</f>
        <v>Punto 4 non valorizzato</v>
      </c>
      <c r="V102" s="109"/>
      <c r="W102" s="109"/>
      <c r="X102" s="105"/>
    </row>
    <row r="103" spans="1:24">
      <c r="A103" s="8"/>
      <c r="B103" s="1"/>
      <c r="C103" s="1"/>
      <c r="D103" s="1"/>
      <c r="E103" s="1"/>
      <c r="F103" s="1"/>
      <c r="G103" s="1"/>
      <c r="H103" s="46"/>
      <c r="I103" s="44"/>
      <c r="J103" s="44"/>
      <c r="K103" s="46"/>
      <c r="L103" s="1"/>
      <c r="M103" s="1"/>
      <c r="N103" s="46"/>
      <c r="O103" s="44"/>
      <c r="P103" s="44"/>
      <c r="Q103" s="46"/>
      <c r="R103" s="73"/>
      <c r="S103" s="4">
        <f>IF(F102="",1,0)</f>
        <v>1</v>
      </c>
      <c r="T103" s="103">
        <f>SUM(S103:S105)</f>
        <v>2</v>
      </c>
      <c r="U103" s="109"/>
      <c r="V103" s="109"/>
      <c r="W103" s="109"/>
      <c r="X103" s="105"/>
    </row>
    <row r="104" spans="1:24" ht="5.25" customHeight="1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6"/>
      <c r="O104" s="17"/>
      <c r="P104" s="17"/>
      <c r="Q104" s="46"/>
      <c r="R104" s="73"/>
      <c r="S104" s="4">
        <f>IF(H102="",1,0)</f>
        <v>1</v>
      </c>
      <c r="T104" s="103"/>
      <c r="U104" s="109"/>
      <c r="V104" s="109"/>
      <c r="W104" s="109"/>
      <c r="X104" s="105"/>
    </row>
    <row r="105" spans="1:24" ht="17.5">
      <c r="A105" s="8"/>
      <c r="B105" s="1"/>
      <c r="C105" s="54" t="s">
        <v>15</v>
      </c>
      <c r="D105" s="9" t="s">
        <v>16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47"/>
      <c r="O105" s="50"/>
      <c r="P105" s="17"/>
      <c r="Q105" s="46"/>
      <c r="R105" s="73"/>
      <c r="T105" s="103"/>
      <c r="U105" s="109"/>
      <c r="V105" s="109"/>
      <c r="W105" s="109"/>
      <c r="X105" s="105"/>
    </row>
    <row r="106" spans="1:24" ht="15">
      <c r="A106" s="8"/>
      <c r="B106" s="1"/>
      <c r="C106" s="9"/>
      <c r="D106" s="9" t="s">
        <v>17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47"/>
      <c r="O106" s="50"/>
      <c r="P106" s="17"/>
      <c r="Q106" s="46"/>
      <c r="R106" s="73"/>
      <c r="T106" s="103"/>
      <c r="U106" s="109"/>
      <c r="V106" s="109"/>
      <c r="W106" s="109"/>
      <c r="X106" s="105"/>
    </row>
    <row r="107" spans="1:24" ht="15">
      <c r="A107" s="8"/>
      <c r="B107" s="1"/>
      <c r="C107" s="9"/>
      <c r="D107" s="9" t="s">
        <v>18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47"/>
      <c r="O107" s="50"/>
      <c r="P107" s="17"/>
      <c r="Q107" s="46"/>
      <c r="R107" s="73"/>
      <c r="T107" s="103"/>
      <c r="U107" s="109"/>
      <c r="V107" s="109"/>
      <c r="W107" s="109"/>
      <c r="X107" s="105"/>
    </row>
    <row r="108" spans="1:24">
      <c r="A108" s="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6"/>
      <c r="O108" s="17"/>
      <c r="P108" s="17"/>
      <c r="Q108" s="46"/>
      <c r="R108" s="73"/>
      <c r="T108" s="103"/>
      <c r="U108" s="109"/>
      <c r="V108" s="109"/>
      <c r="W108" s="109"/>
      <c r="X108" s="105"/>
    </row>
    <row r="109" spans="1:24">
      <c r="A109" s="8"/>
      <c r="B109" s="1"/>
      <c r="C109" s="1"/>
      <c r="D109" s="1"/>
      <c r="E109" s="1"/>
      <c r="F109" s="1"/>
      <c r="G109" s="1"/>
      <c r="H109" s="46"/>
      <c r="I109" s="17"/>
      <c r="J109" s="17"/>
      <c r="K109" s="46"/>
      <c r="L109" s="1"/>
      <c r="M109" s="1"/>
      <c r="N109" s="46"/>
      <c r="O109" s="17"/>
      <c r="P109" s="17"/>
      <c r="Q109" s="46"/>
      <c r="R109" s="73"/>
      <c r="T109" s="103">
        <v>1</v>
      </c>
      <c r="U109" s="109" t="str">
        <f>IF(T109=1, "Punto 5 non valorizzato","OK")</f>
        <v>Punto 5 non valorizzato</v>
      </c>
      <c r="V109" s="109"/>
      <c r="W109" s="109"/>
      <c r="X109" s="105"/>
    </row>
    <row r="110" spans="1:24">
      <c r="A110" s="8"/>
      <c r="B110" s="1"/>
      <c r="C110" s="1"/>
      <c r="D110" s="1"/>
      <c r="E110" s="1"/>
      <c r="F110" s="1"/>
      <c r="G110" s="1"/>
      <c r="H110" s="46"/>
      <c r="I110" s="44"/>
      <c r="J110" s="44"/>
      <c r="K110" s="46"/>
      <c r="L110" s="1"/>
      <c r="M110" s="1"/>
      <c r="N110" s="46"/>
      <c r="O110" s="44"/>
      <c r="P110" s="44"/>
      <c r="Q110" s="46"/>
      <c r="R110" s="73"/>
      <c r="S110" s="4">
        <f>IF(F109="",1,0)</f>
        <v>1</v>
      </c>
      <c r="T110" s="103">
        <f>SUM(S110:S112)</f>
        <v>2</v>
      </c>
      <c r="U110" s="109"/>
      <c r="V110" s="109"/>
      <c r="W110" s="109"/>
      <c r="X110" s="105"/>
    </row>
    <row r="111" spans="1:24" ht="3.75" customHeight="1">
      <c r="A111" s="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6"/>
      <c r="O111" s="17"/>
      <c r="P111" s="17"/>
      <c r="Q111" s="46"/>
      <c r="R111" s="73"/>
      <c r="S111" s="4">
        <f>IF(H109="",1,0)</f>
        <v>1</v>
      </c>
      <c r="T111" s="103"/>
      <c r="U111" s="109"/>
      <c r="V111" s="109"/>
      <c r="W111" s="109"/>
      <c r="X111" s="105"/>
    </row>
    <row r="112" spans="1:24" ht="17.5">
      <c r="A112" s="8"/>
      <c r="B112" s="1"/>
      <c r="C112" s="54" t="s">
        <v>19</v>
      </c>
      <c r="D112" s="9" t="s">
        <v>20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47"/>
      <c r="O112" s="50"/>
      <c r="P112" s="50"/>
      <c r="Q112" s="46"/>
      <c r="R112" s="73"/>
      <c r="T112" s="103"/>
      <c r="U112" s="109"/>
      <c r="V112" s="109"/>
      <c r="W112" s="109"/>
      <c r="X112" s="105"/>
    </row>
    <row r="113" spans="1:24" ht="15">
      <c r="A113" s="8"/>
      <c r="B113" s="1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47"/>
      <c r="O113" s="50"/>
      <c r="P113" s="50"/>
      <c r="Q113" s="46"/>
      <c r="R113" s="73"/>
      <c r="T113" s="103"/>
      <c r="U113" s="109"/>
      <c r="V113" s="109"/>
      <c r="W113" s="109"/>
      <c r="X113" s="105"/>
    </row>
    <row r="114" spans="1:24" ht="15">
      <c r="A114" s="8"/>
      <c r="B114" s="16"/>
      <c r="C114" s="1"/>
      <c r="D114" s="1"/>
      <c r="E114" s="1"/>
      <c r="F114" s="1"/>
      <c r="G114" s="1"/>
      <c r="H114" s="46"/>
      <c r="I114" s="17"/>
      <c r="J114" s="17"/>
      <c r="K114" s="46"/>
      <c r="L114" s="1"/>
      <c r="M114" s="1"/>
      <c r="N114" s="46"/>
      <c r="O114" s="17"/>
      <c r="P114" s="17"/>
      <c r="Q114" s="46"/>
      <c r="R114" s="73"/>
      <c r="T114" s="103">
        <v>1</v>
      </c>
      <c r="U114" s="109" t="str">
        <f>IF(T114=1, "Punto 6 non valorizzato","OK")</f>
        <v>Punto 6 non valorizzato</v>
      </c>
      <c r="V114" s="109"/>
      <c r="W114" s="109"/>
      <c r="X114" s="105"/>
    </row>
    <row r="115" spans="1:24">
      <c r="A115" s="8"/>
      <c r="B115" s="1"/>
      <c r="C115" s="1"/>
      <c r="D115" s="1"/>
      <c r="E115" s="1"/>
      <c r="F115" s="1"/>
      <c r="G115" s="1"/>
      <c r="H115" s="46"/>
      <c r="I115" s="44"/>
      <c r="J115" s="44"/>
      <c r="K115" s="46"/>
      <c r="L115" s="1"/>
      <c r="M115" s="1"/>
      <c r="N115" s="46"/>
      <c r="O115" s="44"/>
      <c r="P115" s="44"/>
      <c r="Q115" s="46"/>
      <c r="R115" s="73"/>
      <c r="S115" s="4">
        <f>IF(F114="",1,0)</f>
        <v>1</v>
      </c>
      <c r="T115" s="103">
        <f>SUM(S115:S117)</f>
        <v>2</v>
      </c>
      <c r="U115" s="109"/>
      <c r="V115" s="109"/>
      <c r="W115" s="109"/>
      <c r="X115" s="105"/>
    </row>
    <row r="116" spans="1:24" ht="6" customHeight="1">
      <c r="A116" s="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6"/>
      <c r="O116" s="17"/>
      <c r="P116" s="17"/>
      <c r="Q116" s="46"/>
      <c r="R116" s="73"/>
      <c r="S116" s="4">
        <f>IF(H114="",1,0)</f>
        <v>1</v>
      </c>
      <c r="T116" s="103"/>
      <c r="U116" s="109"/>
      <c r="V116" s="109"/>
      <c r="W116" s="109"/>
      <c r="X116" s="105"/>
    </row>
    <row r="117" spans="1:24" ht="17.5">
      <c r="A117" s="8"/>
      <c r="B117" s="1"/>
      <c r="C117" s="54" t="s">
        <v>21</v>
      </c>
      <c r="D117" s="9" t="s">
        <v>22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47"/>
      <c r="O117" s="50"/>
      <c r="P117" s="50"/>
      <c r="Q117" s="46"/>
      <c r="R117" s="73"/>
      <c r="T117" s="103"/>
      <c r="U117" s="109"/>
      <c r="V117" s="109"/>
      <c r="W117" s="109"/>
      <c r="X117" s="105"/>
    </row>
    <row r="118" spans="1:24" ht="15" customHeight="1">
      <c r="A118" s="8"/>
      <c r="B118" s="1"/>
      <c r="C118" s="1"/>
      <c r="D118" s="52" t="s">
        <v>64</v>
      </c>
      <c r="E118" s="1"/>
      <c r="F118" s="1"/>
      <c r="G118" s="1"/>
      <c r="H118" s="1"/>
      <c r="I118" s="1"/>
      <c r="J118" s="1"/>
      <c r="K118" s="1"/>
      <c r="L118" s="1"/>
      <c r="M118" s="1"/>
      <c r="N118" s="46"/>
      <c r="O118" s="17"/>
      <c r="P118" s="17"/>
      <c r="Q118" s="46"/>
      <c r="R118" s="73"/>
      <c r="T118" s="103"/>
      <c r="U118" s="109"/>
      <c r="V118" s="109"/>
      <c r="W118" s="109"/>
      <c r="X118" s="105"/>
    </row>
    <row r="119" spans="1:24" ht="12.75" customHeight="1">
      <c r="A119" s="8"/>
      <c r="B119" s="1"/>
      <c r="C119" s="1"/>
      <c r="D119" s="5" t="s">
        <v>55</v>
      </c>
      <c r="E119" s="1"/>
      <c r="F119" s="62"/>
      <c r="G119" s="185" t="s">
        <v>61</v>
      </c>
      <c r="H119" s="186"/>
      <c r="I119" s="186"/>
      <c r="J119" s="186"/>
      <c r="K119" s="1"/>
      <c r="L119" s="1"/>
      <c r="M119" s="17"/>
      <c r="N119" s="46"/>
      <c r="O119" s="44" t="s">
        <v>23</v>
      </c>
      <c r="P119" s="44"/>
      <c r="Q119" s="46"/>
      <c r="R119" s="73"/>
      <c r="S119" s="4">
        <f>IF(F119="",1,0)</f>
        <v>1</v>
      </c>
      <c r="T119" s="103"/>
      <c r="U119" s="109"/>
      <c r="V119" s="109"/>
      <c r="W119" s="109"/>
      <c r="X119" s="105"/>
    </row>
    <row r="120" spans="1:24">
      <c r="A120" s="8"/>
      <c r="B120" s="1"/>
      <c r="C120" s="1"/>
      <c r="D120" s="5" t="s">
        <v>55</v>
      </c>
      <c r="E120" s="1"/>
      <c r="F120" s="62"/>
      <c r="G120" s="185" t="s">
        <v>62</v>
      </c>
      <c r="H120" s="186"/>
      <c r="I120" s="186"/>
      <c r="J120" s="186"/>
      <c r="K120" s="1"/>
      <c r="L120" s="1"/>
      <c r="M120" s="17"/>
      <c r="N120" s="46"/>
      <c r="O120" s="44" t="s">
        <v>24</v>
      </c>
      <c r="P120" s="44"/>
      <c r="Q120" s="46"/>
      <c r="R120" s="73"/>
      <c r="S120" s="4">
        <f>IF(F120="",1,0)</f>
        <v>1</v>
      </c>
      <c r="T120" s="103">
        <f>SUM(S119:S121)</f>
        <v>3</v>
      </c>
      <c r="U120" s="113" t="str">
        <f>IF(T120&lt;&gt;0, "Punto 7 non valorizzato","OK")</f>
        <v>Punto 7 non valorizzato</v>
      </c>
      <c r="V120" s="109"/>
      <c r="W120" s="109"/>
      <c r="X120" s="105"/>
    </row>
    <row r="121" spans="1:24">
      <c r="A121" s="8"/>
      <c r="B121" s="1"/>
      <c r="C121" s="1"/>
      <c r="D121" s="5" t="s">
        <v>55</v>
      </c>
      <c r="E121" s="1"/>
      <c r="F121" s="62"/>
      <c r="G121" s="185" t="s">
        <v>63</v>
      </c>
      <c r="H121" s="186"/>
      <c r="I121" s="186"/>
      <c r="J121" s="186"/>
      <c r="K121" s="1"/>
      <c r="L121" s="1"/>
      <c r="M121" s="17"/>
      <c r="N121" s="46"/>
      <c r="O121" s="44" t="s">
        <v>25</v>
      </c>
      <c r="P121" s="44"/>
      <c r="Q121" s="46"/>
      <c r="R121" s="73"/>
      <c r="S121" s="4">
        <f>IF(F121="",1,0)</f>
        <v>1</v>
      </c>
      <c r="T121" s="103"/>
      <c r="U121" s="109"/>
      <c r="V121" s="109"/>
      <c r="W121" s="109"/>
      <c r="X121" s="105"/>
    </row>
    <row r="122" spans="1:24">
      <c r="A122" s="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7"/>
      <c r="N122" s="17"/>
      <c r="O122" s="17"/>
      <c r="P122" s="17"/>
      <c r="Q122" s="1"/>
      <c r="R122" s="73"/>
      <c r="S122" s="4">
        <f>IF(F121="",1,0)</f>
        <v>1</v>
      </c>
      <c r="T122" s="103"/>
      <c r="U122" s="109"/>
      <c r="V122" s="109"/>
      <c r="W122" s="109"/>
      <c r="X122" s="105"/>
    </row>
    <row r="123" spans="1:24" ht="17.5">
      <c r="A123" s="8"/>
      <c r="B123" s="1"/>
      <c r="C123" s="54" t="s">
        <v>26</v>
      </c>
      <c r="D123" s="9" t="s">
        <v>77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"/>
      <c r="R123" s="73"/>
      <c r="T123" s="103"/>
      <c r="U123" s="109"/>
      <c r="V123" s="109"/>
      <c r="W123" s="109"/>
      <c r="X123" s="105"/>
    </row>
    <row r="124" spans="1:24" ht="21.75" customHeight="1">
      <c r="A124" s="8"/>
      <c r="B124" s="1"/>
      <c r="C124" s="9"/>
      <c r="D124" s="209" t="s">
        <v>72</v>
      </c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209"/>
      <c r="R124" s="73"/>
      <c r="T124" s="103"/>
      <c r="U124" s="109"/>
      <c r="V124" s="109"/>
      <c r="W124" s="109"/>
      <c r="X124" s="105"/>
    </row>
    <row r="125" spans="1:24" ht="9" customHeight="1">
      <c r="A125" s="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7"/>
      <c r="O125" s="17"/>
      <c r="P125" s="17"/>
      <c r="Q125" s="1"/>
      <c r="R125" s="73"/>
      <c r="T125" s="103"/>
      <c r="U125" s="109"/>
      <c r="V125" s="109"/>
      <c r="W125" s="109"/>
      <c r="X125" s="105"/>
    </row>
    <row r="126" spans="1:24">
      <c r="A126" s="8"/>
      <c r="B126" s="1"/>
      <c r="C126" s="5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73"/>
      <c r="T126" s="103">
        <v>1</v>
      </c>
      <c r="U126" s="178" t="str">
        <f>IF(T126=1, "Campo Imponibile non valorizzato","OK")</f>
        <v>Campo Imponibile non valorizzato</v>
      </c>
      <c r="V126" s="178" t="str">
        <f>IF(U126&lt;&gt;0, "Punto 7 errato","OK")</f>
        <v>Punto 7 errato</v>
      </c>
      <c r="W126" s="178" t="str">
        <f>IF(V126&lt;&gt;0, "Punto 7 errato","OK")</f>
        <v>Punto 7 errato</v>
      </c>
      <c r="X126" s="179" t="str">
        <f>IF(W126&lt;&gt;0, "Punto 7 errato","OK")</f>
        <v>Punto 7 errato</v>
      </c>
    </row>
    <row r="127" spans="1:24">
      <c r="A127" s="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6"/>
      <c r="O127" s="17"/>
      <c r="P127" s="17"/>
      <c r="Q127" s="1"/>
      <c r="R127" s="73"/>
      <c r="S127" s="4">
        <f>IF(C126="",1,0)</f>
        <v>1</v>
      </c>
      <c r="T127" s="103">
        <f>SUM(S127:S127)</f>
        <v>1</v>
      </c>
      <c r="U127" s="109"/>
      <c r="V127" s="109"/>
      <c r="W127" s="109"/>
      <c r="X127" s="105"/>
    </row>
    <row r="128" spans="1:24">
      <c r="R128" s="49"/>
      <c r="T128" s="103"/>
      <c r="U128" s="109"/>
      <c r="V128" s="109"/>
      <c r="W128" s="109"/>
      <c r="X128" s="105"/>
    </row>
    <row r="129" spans="1:24" ht="28.5" customHeight="1">
      <c r="C129" s="56" t="s">
        <v>73</v>
      </c>
      <c r="D129" s="207" t="s">
        <v>76</v>
      </c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R129" s="49"/>
      <c r="T129" s="103"/>
      <c r="U129" s="109"/>
      <c r="V129" s="109"/>
      <c r="W129" s="109"/>
      <c r="X129" s="105"/>
    </row>
    <row r="130" spans="1:24">
      <c r="R130" s="49"/>
      <c r="T130" s="103"/>
      <c r="U130" s="109"/>
      <c r="V130" s="109"/>
      <c r="W130" s="109"/>
      <c r="X130" s="105"/>
    </row>
    <row r="131" spans="1:24" ht="29.25" customHeight="1">
      <c r="L131" t="s">
        <v>75</v>
      </c>
      <c r="R131" s="49"/>
      <c r="T131" s="103">
        <v>1</v>
      </c>
      <c r="U131" s="113" t="str">
        <f>IF(T131&lt;&gt;1, "OK", "Punto 9 non valorizzato")</f>
        <v>Punto 9 non valorizzato</v>
      </c>
      <c r="V131" s="109"/>
      <c r="W131" s="109"/>
      <c r="X131" s="105"/>
    </row>
    <row r="132" spans="1:24" ht="22.5" customHeight="1">
      <c r="A132" s="8"/>
      <c r="B132" s="88"/>
      <c r="C132" s="89" t="s">
        <v>78</v>
      </c>
      <c r="D132" s="90"/>
      <c r="E132" s="91"/>
      <c r="F132" s="91"/>
      <c r="G132" s="92"/>
      <c r="H132" s="91"/>
      <c r="I132" s="91"/>
      <c r="J132" s="90"/>
      <c r="K132" s="90"/>
      <c r="L132" s="90"/>
      <c r="M132" s="90"/>
      <c r="N132" s="90"/>
      <c r="O132" s="90"/>
      <c r="P132" s="90"/>
      <c r="Q132" s="90"/>
      <c r="R132" s="93"/>
      <c r="S132" s="79"/>
      <c r="T132" s="103"/>
      <c r="U132" s="115"/>
      <c r="V132" s="115"/>
      <c r="W132" s="115"/>
      <c r="X132" s="105"/>
    </row>
    <row r="133" spans="1:24" ht="16.5" customHeight="1">
      <c r="A133" s="8"/>
      <c r="B133" s="94"/>
      <c r="C133" s="95" t="s">
        <v>59</v>
      </c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7"/>
      <c r="T133" s="103"/>
      <c r="U133" s="109"/>
      <c r="V133" s="109"/>
      <c r="W133" s="109"/>
      <c r="X133" s="105"/>
    </row>
    <row r="134" spans="1:24" ht="15">
      <c r="A134" s="8"/>
      <c r="B134" s="94"/>
      <c r="C134" s="96" t="s">
        <v>60</v>
      </c>
      <c r="D134" s="96"/>
      <c r="E134" s="98"/>
      <c r="F134" s="98"/>
      <c r="G134" s="98"/>
      <c r="H134" s="98"/>
      <c r="I134" s="98"/>
      <c r="J134" s="96"/>
      <c r="K134" s="96"/>
      <c r="L134" s="96"/>
      <c r="M134" s="96"/>
      <c r="N134" s="96"/>
      <c r="O134" s="96"/>
      <c r="P134" s="96"/>
      <c r="Q134" s="96"/>
      <c r="R134" s="97"/>
      <c r="T134" s="103"/>
      <c r="U134" s="109"/>
      <c r="V134" s="109"/>
      <c r="W134" s="109"/>
      <c r="X134" s="105"/>
    </row>
    <row r="135" spans="1:24" ht="45.65" customHeight="1">
      <c r="A135" s="8"/>
      <c r="B135" s="94"/>
      <c r="C135" s="135" t="s">
        <v>152</v>
      </c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97"/>
      <c r="T135" s="103"/>
      <c r="U135" s="109"/>
      <c r="V135" s="109"/>
      <c r="W135" s="109"/>
      <c r="X135" s="105"/>
    </row>
    <row r="136" spans="1:24" ht="50.5" customHeight="1">
      <c r="A136" s="8"/>
      <c r="B136" s="94"/>
      <c r="C136" s="210" t="s">
        <v>154</v>
      </c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211"/>
      <c r="R136" s="97"/>
      <c r="T136" s="103"/>
      <c r="U136" s="109"/>
      <c r="V136" s="109"/>
      <c r="W136" s="109"/>
      <c r="X136" s="105"/>
    </row>
    <row r="137" spans="1:24" ht="2.5" hidden="1" customHeight="1">
      <c r="A137" s="8"/>
      <c r="B137" s="94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7"/>
      <c r="T137" s="103"/>
      <c r="U137" s="109"/>
      <c r="V137" s="109"/>
      <c r="W137" s="109"/>
      <c r="X137" s="105"/>
    </row>
    <row r="138" spans="1:24" ht="28.5" customHeight="1">
      <c r="A138" s="8"/>
      <c r="B138" s="100"/>
      <c r="C138" s="213" t="s">
        <v>153</v>
      </c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101"/>
      <c r="T138" s="103"/>
      <c r="U138" s="109"/>
      <c r="V138" s="109"/>
      <c r="W138" s="109"/>
      <c r="X138" s="105"/>
    </row>
    <row r="139" spans="1:24" ht="4.5" customHeight="1">
      <c r="A139" s="8"/>
      <c r="B139" s="1"/>
      <c r="C139" s="30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74"/>
      <c r="T139" s="103"/>
      <c r="U139" s="109"/>
      <c r="V139" s="109"/>
      <c r="W139" s="109"/>
      <c r="X139" s="105"/>
    </row>
    <row r="140" spans="1:24" ht="13" thickBot="1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75"/>
      <c r="S140" s="80"/>
      <c r="T140" s="116"/>
      <c r="U140" s="117"/>
      <c r="V140" s="117"/>
      <c r="W140" s="117"/>
      <c r="X140" s="118"/>
    </row>
    <row r="141" spans="1:24" ht="13" thickTop="1">
      <c r="A141" s="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9"/>
      <c r="S141" s="17"/>
    </row>
    <row r="142" spans="1:24">
      <c r="A142" s="8"/>
      <c r="B142" s="1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14"/>
    </row>
    <row r="143" spans="1:24">
      <c r="A143" s="8"/>
      <c r="B143" s="1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14"/>
    </row>
    <row r="144" spans="1:24" ht="28.5" customHeight="1">
      <c r="A144" s="8"/>
      <c r="B144" s="1"/>
      <c r="C144" s="126"/>
      <c r="D144" s="127"/>
      <c r="E144" s="127"/>
      <c r="F144" s="127"/>
      <c r="G144" s="128"/>
      <c r="H144" s="64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</row>
    <row r="145" spans="1:30" ht="18.75" customHeight="1">
      <c r="A145" s="8"/>
      <c r="B145" s="1"/>
      <c r="C145" s="129" t="s">
        <v>106</v>
      </c>
      <c r="D145" s="129"/>
      <c r="E145" s="129"/>
      <c r="F145" s="129"/>
      <c r="G145" s="129"/>
      <c r="H145" s="18"/>
      <c r="I145" s="129" t="s">
        <v>108</v>
      </c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</row>
    <row r="146" spans="1:30">
      <c r="A146" s="8"/>
      <c r="B146" s="1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14"/>
    </row>
    <row r="147" spans="1:30" ht="13" hidden="1" thickBot="1">
      <c r="A147" s="19"/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2"/>
    </row>
    <row r="148" spans="1:30" ht="15" hidden="1">
      <c r="C148" s="2"/>
      <c r="D148" s="2"/>
      <c r="E148" s="2"/>
      <c r="F148" s="2"/>
      <c r="G148" s="2"/>
      <c r="H148" s="2"/>
      <c r="I148" s="2"/>
      <c r="J148" s="45"/>
      <c r="K148" s="2"/>
      <c r="L148" s="2"/>
      <c r="M148" s="2"/>
      <c r="N148" s="2"/>
      <c r="O148" s="2"/>
      <c r="P148" s="2"/>
      <c r="Q148" s="2"/>
    </row>
    <row r="149" spans="1:30" hidden="1">
      <c r="C149" s="2"/>
      <c r="D149" s="2"/>
      <c r="E149" s="2"/>
      <c r="F149" s="2"/>
      <c r="G149" s="2"/>
      <c r="H149" s="2"/>
      <c r="I149" s="2"/>
      <c r="K149" s="2"/>
      <c r="L149" s="2"/>
      <c r="M149" s="2"/>
      <c r="N149" s="2"/>
      <c r="O149" s="2"/>
      <c r="P149" s="2"/>
      <c r="Q149" s="2"/>
    </row>
    <row r="150" spans="1:30" ht="15">
      <c r="D150" s="33"/>
      <c r="T150" s="49"/>
      <c r="U150"/>
      <c r="V150"/>
      <c r="W150"/>
      <c r="X150" s="2"/>
    </row>
    <row r="151" spans="1:30" s="36" customFormat="1" ht="15" customHeight="1">
      <c r="B151" s="204" t="s">
        <v>121</v>
      </c>
      <c r="C151" s="204"/>
      <c r="D151" s="204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63"/>
      <c r="Z151" s="69"/>
      <c r="AA151" s="2"/>
      <c r="AB151" s="2"/>
      <c r="AC151" s="63"/>
      <c r="AD151" s="63"/>
    </row>
    <row r="152" spans="1:30" s="36" customFormat="1" ht="12.75" customHeight="1">
      <c r="B152" s="204"/>
      <c r="C152" s="204"/>
      <c r="D152" s="204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63"/>
      <c r="Z152" s="69"/>
      <c r="AA152" s="2"/>
      <c r="AB152" s="2"/>
      <c r="AC152" s="63"/>
      <c r="AD152" s="63"/>
    </row>
    <row r="153" spans="1:30" s="36" customFormat="1" ht="30.65" customHeight="1">
      <c r="B153" s="204"/>
      <c r="C153" s="204"/>
      <c r="D153" s="204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63"/>
      <c r="Z153" s="69"/>
      <c r="AA153" s="2"/>
      <c r="AB153" s="2"/>
      <c r="AC153" s="63"/>
      <c r="AD153" s="63"/>
    </row>
  </sheetData>
  <sheetProtection selectLockedCells="1"/>
  <customSheetViews>
    <customSheetView guid="{394EA1DD-BBCB-4130-847B-DB081A6E3DC3}" showPageBreaks="1" showGridLines="0" printArea="1" hiddenRows="1" hiddenColumns="1" topLeftCell="A94">
      <selection activeCell="F120" sqref="F120"/>
      <rowBreaks count="2" manualBreakCount="2">
        <brk id="47" max="16383" man="1"/>
        <brk id="105" max="16383" man="1"/>
      </rowBreaks>
      <pageMargins left="0.39370078740157483" right="0.17" top="0.78740157480314965" bottom="0.59055118110236227" header="0.70866141732283472" footer="0.39370078740157483"/>
      <pageSetup paperSize="9" scale="85" fitToHeight="0" orientation="portrait" r:id="rId1"/>
      <headerFooter>
        <oddFooter>Pagina &amp;P di &amp;N</oddFooter>
      </headerFooter>
    </customSheetView>
  </customSheetViews>
  <mergeCells count="63">
    <mergeCell ref="F36:L36"/>
    <mergeCell ref="B151:X153"/>
    <mergeCell ref="I144:X144"/>
    <mergeCell ref="I145:X145"/>
    <mergeCell ref="B28:D28"/>
    <mergeCell ref="D129:P129"/>
    <mergeCell ref="C79:Q79"/>
    <mergeCell ref="D124:Q124"/>
    <mergeCell ref="C136:Q136"/>
    <mergeCell ref="G120:J120"/>
    <mergeCell ref="O40:Q40"/>
    <mergeCell ref="C138:Q138"/>
    <mergeCell ref="O39:Q39"/>
    <mergeCell ref="F39:J39"/>
    <mergeCell ref="F35:L35"/>
    <mergeCell ref="K39:N39"/>
    <mergeCell ref="K34:L34"/>
    <mergeCell ref="F34:J34"/>
    <mergeCell ref="M28:P28"/>
    <mergeCell ref="G31:Q31"/>
    <mergeCell ref="P34:Q34"/>
    <mergeCell ref="M34:N34"/>
    <mergeCell ref="E28:H28"/>
    <mergeCell ref="U126:X126"/>
    <mergeCell ref="F40:H40"/>
    <mergeCell ref="K40:N40"/>
    <mergeCell ref="G121:J121"/>
    <mergeCell ref="G119:J119"/>
    <mergeCell ref="J61:N61"/>
    <mergeCell ref="E61:G61"/>
    <mergeCell ref="C67:Q75"/>
    <mergeCell ref="M26:Q26"/>
    <mergeCell ref="M27:N27"/>
    <mergeCell ref="J3:X3"/>
    <mergeCell ref="T6:X6"/>
    <mergeCell ref="M22:Q22"/>
    <mergeCell ref="D6:Q6"/>
    <mergeCell ref="E22:I22"/>
    <mergeCell ref="U8:W8"/>
    <mergeCell ref="B4:M4"/>
    <mergeCell ref="D5:R5"/>
    <mergeCell ref="B17:Q17"/>
    <mergeCell ref="B8:L8"/>
    <mergeCell ref="B10:Q10"/>
    <mergeCell ref="M8:Q8"/>
    <mergeCell ref="B6:C6"/>
    <mergeCell ref="E27:F27"/>
    <mergeCell ref="B36:D36"/>
    <mergeCell ref="O16:Q16"/>
    <mergeCell ref="C144:G144"/>
    <mergeCell ref="C145:G145"/>
    <mergeCell ref="E23:I23"/>
    <mergeCell ref="M25:N25"/>
    <mergeCell ref="C135:Q135"/>
    <mergeCell ref="G32:Q32"/>
    <mergeCell ref="E26:I26"/>
    <mergeCell ref="F37:Q37"/>
    <mergeCell ref="M24:Q24"/>
    <mergeCell ref="E24:I24"/>
    <mergeCell ref="M23:Q23"/>
    <mergeCell ref="I56:J56"/>
    <mergeCell ref="G33:H33"/>
    <mergeCell ref="E25:F25"/>
  </mergeCells>
  <conditionalFormatting sqref="U43:W43 V42:W42 U1:W2 T6 U67:W79 U88:W89 U81:W84 U94:W95 U99:W101 U105:W108 U112:W113 U117:W119 U122:W125 V39:W39 U40 U37:U38 U31 U11:W22 U23 U32:W33 U24:W30 U35:W36 V34:W34 U45:W50 V44:W44 V90:W91 V96:W96 V102:W102 V109:W109 V114:W114 U162:W65532 U58:W64 V57:W57 U56:W56 V10:W10 U7:W9 U132:W143 U146:W149">
    <cfRule type="cellIs" dxfId="51" priority="82" operator="equal">
      <formula>"OK"</formula>
    </cfRule>
  </conditionalFormatting>
  <conditionalFormatting sqref="U24:W24 V39:W39 U38 V10:W10 U9">
    <cfRule type="cellIs" dxfId="50" priority="78" stopIfTrue="1" operator="notEqual">
      <formula>"OK"</formula>
    </cfRule>
  </conditionalFormatting>
  <conditionalFormatting sqref="U32:W32">
    <cfRule type="cellIs" dxfId="49" priority="77" stopIfTrue="1" operator="notEqual">
      <formula>"OK"</formula>
    </cfRule>
  </conditionalFormatting>
  <conditionalFormatting sqref="U41:W41">
    <cfRule type="cellIs" dxfId="48" priority="75" operator="equal">
      <formula>"OK"</formula>
    </cfRule>
  </conditionalFormatting>
  <conditionalFormatting sqref="U41:W41">
    <cfRule type="cellIs" dxfId="47" priority="74" stopIfTrue="1" operator="notEqual">
      <formula>"OK"</formula>
    </cfRule>
  </conditionalFormatting>
  <conditionalFormatting sqref="U42">
    <cfRule type="cellIs" dxfId="46" priority="73" operator="equal">
      <formula>"OK"</formula>
    </cfRule>
  </conditionalFormatting>
  <conditionalFormatting sqref="U42">
    <cfRule type="cellIs" dxfId="45" priority="72" stopIfTrue="1" operator="notEqual">
      <formula>"OK"</formula>
    </cfRule>
  </conditionalFormatting>
  <conditionalFormatting sqref="U51 U53:W55">
    <cfRule type="cellIs" dxfId="44" priority="68" operator="equal">
      <formula>"OK"</formula>
    </cfRule>
  </conditionalFormatting>
  <conditionalFormatting sqref="U52">
    <cfRule type="cellIs" dxfId="43" priority="67" operator="equal">
      <formula>"OK"</formula>
    </cfRule>
  </conditionalFormatting>
  <conditionalFormatting sqref="U52">
    <cfRule type="cellIs" dxfId="42" priority="66" stopIfTrue="1" operator="notEqual">
      <formula>"OK"</formula>
    </cfRule>
  </conditionalFormatting>
  <conditionalFormatting sqref="U85">
    <cfRule type="cellIs" dxfId="41" priority="59" operator="equal">
      <formula>"OK"</formula>
    </cfRule>
  </conditionalFormatting>
  <conditionalFormatting sqref="T65">
    <cfRule type="cellIs" dxfId="40" priority="64" operator="equal">
      <formula>"OK"</formula>
    </cfRule>
  </conditionalFormatting>
  <conditionalFormatting sqref="U66">
    <cfRule type="cellIs" dxfId="39" priority="63" operator="equal">
      <formula>"OK"</formula>
    </cfRule>
  </conditionalFormatting>
  <conditionalFormatting sqref="U66">
    <cfRule type="cellIs" dxfId="38" priority="62" stopIfTrue="1" operator="notEqual">
      <formula>"OK"</formula>
    </cfRule>
  </conditionalFormatting>
  <conditionalFormatting sqref="U87:W87">
    <cfRule type="cellIs" dxfId="37" priority="61" operator="equal">
      <formula>"OK"</formula>
    </cfRule>
  </conditionalFormatting>
  <conditionalFormatting sqref="U80">
    <cfRule type="cellIs" dxfId="36" priority="60" operator="equal">
      <formula>"OK"</formula>
    </cfRule>
  </conditionalFormatting>
  <conditionalFormatting sqref="U126">
    <cfRule type="cellIs" dxfId="35" priority="37" operator="equal">
      <formula>"OK"</formula>
    </cfRule>
  </conditionalFormatting>
  <conditionalFormatting sqref="U85">
    <cfRule type="cellIs" dxfId="34" priority="58" stopIfTrue="1" operator="notEqual">
      <formula>"OK"</formula>
    </cfRule>
  </conditionalFormatting>
  <conditionalFormatting sqref="U90">
    <cfRule type="cellIs" dxfId="33" priority="56" operator="equal">
      <formula>"OK"</formula>
    </cfRule>
  </conditionalFormatting>
  <conditionalFormatting sqref="U93:W93">
    <cfRule type="cellIs" dxfId="32" priority="57" operator="equal">
      <formula>"OK"</formula>
    </cfRule>
  </conditionalFormatting>
  <conditionalFormatting sqref="U90">
    <cfRule type="cellIs" dxfId="31" priority="55" stopIfTrue="1" operator="notEqual">
      <formula>"OK"</formula>
    </cfRule>
  </conditionalFormatting>
  <conditionalFormatting sqref="U96">
    <cfRule type="cellIs" dxfId="30" priority="53" operator="equal">
      <formula>"OK"</formula>
    </cfRule>
  </conditionalFormatting>
  <conditionalFormatting sqref="U98:W98">
    <cfRule type="cellIs" dxfId="29" priority="54" operator="equal">
      <formula>"OK"</formula>
    </cfRule>
  </conditionalFormatting>
  <conditionalFormatting sqref="U96">
    <cfRule type="cellIs" dxfId="28" priority="52" stopIfTrue="1" operator="notEqual">
      <formula>"OK"</formula>
    </cfRule>
  </conditionalFormatting>
  <conditionalFormatting sqref="U121:W121">
    <cfRule type="cellIs" dxfId="27" priority="42" operator="equal">
      <formula>"OK"</formula>
    </cfRule>
  </conditionalFormatting>
  <conditionalFormatting sqref="U104:W104">
    <cfRule type="cellIs" dxfId="26" priority="51" operator="equal">
      <formula>"OK"</formula>
    </cfRule>
  </conditionalFormatting>
  <conditionalFormatting sqref="U111:W111">
    <cfRule type="cellIs" dxfId="25" priority="48" operator="equal">
      <formula>"OK"</formula>
    </cfRule>
  </conditionalFormatting>
  <conditionalFormatting sqref="U116:W116">
    <cfRule type="cellIs" dxfId="24" priority="45" operator="equal">
      <formula>"OK"</formula>
    </cfRule>
  </conditionalFormatting>
  <conditionalFormatting sqref="U126">
    <cfRule type="cellIs" dxfId="23" priority="36" stopIfTrue="1" operator="notEqual">
      <formula>"OK"</formula>
    </cfRule>
  </conditionalFormatting>
  <conditionalFormatting sqref="U102">
    <cfRule type="cellIs" dxfId="22" priority="35" operator="equal">
      <formula>"OK"</formula>
    </cfRule>
  </conditionalFormatting>
  <conditionalFormatting sqref="U102">
    <cfRule type="cellIs" dxfId="21" priority="34" stopIfTrue="1" operator="notEqual">
      <formula>"OK"</formula>
    </cfRule>
  </conditionalFormatting>
  <conditionalFormatting sqref="U109">
    <cfRule type="cellIs" dxfId="20" priority="33" operator="equal">
      <formula>"OK"</formula>
    </cfRule>
  </conditionalFormatting>
  <conditionalFormatting sqref="U109">
    <cfRule type="cellIs" dxfId="19" priority="32" stopIfTrue="1" operator="notEqual">
      <formula>"OK"</formula>
    </cfRule>
  </conditionalFormatting>
  <conditionalFormatting sqref="U114">
    <cfRule type="cellIs" dxfId="18" priority="31" operator="equal">
      <formula>"OK"</formula>
    </cfRule>
  </conditionalFormatting>
  <conditionalFormatting sqref="U114">
    <cfRule type="cellIs" dxfId="17" priority="30" stopIfTrue="1" operator="notEqual">
      <formula>"OK"</formula>
    </cfRule>
  </conditionalFormatting>
  <conditionalFormatting sqref="U33">
    <cfRule type="cellIs" dxfId="16" priority="27" stopIfTrue="1" operator="notEqual">
      <formula>"OK"</formula>
    </cfRule>
  </conditionalFormatting>
  <conditionalFormatting sqref="U56">
    <cfRule type="cellIs" dxfId="15" priority="18" stopIfTrue="1" operator="equal">
      <formula>"OK"</formula>
    </cfRule>
  </conditionalFormatting>
  <conditionalFormatting sqref="U120">
    <cfRule type="cellIs" dxfId="14" priority="17" stopIfTrue="1" operator="equal">
      <formula>"OK"</formula>
    </cfRule>
  </conditionalFormatting>
  <conditionalFormatting sqref="U44">
    <cfRule type="cellIs" dxfId="13" priority="16" operator="equal">
      <formula>"OK"</formula>
    </cfRule>
  </conditionalFormatting>
  <conditionalFormatting sqref="U44">
    <cfRule type="cellIs" dxfId="12" priority="15" stopIfTrue="1" operator="notEqual">
      <formula>"OK"</formula>
    </cfRule>
  </conditionalFormatting>
  <conditionalFormatting sqref="U91:U92">
    <cfRule type="cellIs" dxfId="11" priority="14" operator="equal">
      <formula>"OK"</formula>
    </cfRule>
  </conditionalFormatting>
  <conditionalFormatting sqref="U97">
    <cfRule type="cellIs" dxfId="10" priority="13" operator="equal">
      <formula>"OK"</formula>
    </cfRule>
  </conditionalFormatting>
  <conditionalFormatting sqref="U127:W127">
    <cfRule type="cellIs" dxfId="9" priority="12" operator="equal">
      <formula>"OK"</formula>
    </cfRule>
  </conditionalFormatting>
  <conditionalFormatting sqref="U154:W161">
    <cfRule type="cellIs" dxfId="8" priority="11" operator="equal">
      <formula>"OK"</formula>
    </cfRule>
  </conditionalFormatting>
  <conditionalFormatting sqref="U128:W130 V131:W131">
    <cfRule type="cellIs" dxfId="7" priority="10" operator="equal">
      <formula>"OK"</formula>
    </cfRule>
  </conditionalFormatting>
  <conditionalFormatting sqref="U115">
    <cfRule type="cellIs" dxfId="6" priority="9" operator="equal">
      <formula>"OK"</formula>
    </cfRule>
  </conditionalFormatting>
  <conditionalFormatting sqref="U110">
    <cfRule type="cellIs" dxfId="5" priority="8" operator="equal">
      <formula>"OK"</formula>
    </cfRule>
  </conditionalFormatting>
  <conditionalFormatting sqref="U103">
    <cfRule type="cellIs" dxfId="4" priority="7" operator="equal">
      <formula>"OK"</formula>
    </cfRule>
  </conditionalFormatting>
  <conditionalFormatting sqref="U86">
    <cfRule type="cellIs" dxfId="3" priority="6" operator="equal">
      <formula>"OK"</formula>
    </cfRule>
  </conditionalFormatting>
  <conditionalFormatting sqref="U57">
    <cfRule type="cellIs" dxfId="2" priority="5" operator="equal">
      <formula>"OK"</formula>
    </cfRule>
  </conditionalFormatting>
  <conditionalFormatting sqref="U131">
    <cfRule type="cellIs" dxfId="1" priority="4" stopIfTrue="1" operator="equal">
      <formula>"OK"</formula>
    </cfRule>
  </conditionalFormatting>
  <conditionalFormatting sqref="U10">
    <cfRule type="cellIs" dxfId="0" priority="1" operator="equal">
      <formula>"OK"</formula>
    </cfRule>
  </conditionalFormatting>
  <dataValidations xWindow="262" yWindow="605" count="3">
    <dataValidation type="list" errorStyle="information" allowBlank="1" showInputMessage="1" showErrorMessage="1" promptTitle="Attenzione!" prompt="Ricorda di valorizzare anche gli altri due campi. Se non hai altri figli valorizza a zero." sqref="F119:F121" xr:uid="{00000000-0002-0000-0000-000000000000}">
      <formula1>"0,1,2,3,4"</formula1>
    </dataValidation>
    <dataValidation type="custom" allowBlank="1" showInputMessage="1" showErrorMessage="1" sqref="B8:M8 B17:Q17 T7:X140" xr:uid="{00000000-0002-0000-0000-000001000000}">
      <formula1>"|"</formula1>
    </dataValidation>
    <dataValidation type="textLength" errorStyle="warning" operator="equal" allowBlank="1" showInputMessage="1" showErrorMessage="1" errorTitle="Attenzione" error="Lunghezza codice fiscale non conforme, vuoi proseguire ?" sqref="F36:L36" xr:uid="{38366834-BF44-40E5-9DBF-DEE315C343D0}">
      <formula1>16</formula1>
    </dataValidation>
  </dataValidations>
  <hyperlinks>
    <hyperlink ref="M8" r:id="rId2" xr:uid="{1C0C05EB-2610-4B79-9868-8B9E4F5DB18B}"/>
  </hyperlinks>
  <pageMargins left="0.39370078740157483" right="0.17" top="0.78740157480314965" bottom="0.59055118110236227" header="0.70866141732283472" footer="0.39370078740157483"/>
  <pageSetup paperSize="9" scale="85" fitToHeight="0" orientation="portrait" r:id="rId3"/>
  <headerFooter>
    <oddFooter>Pagina &amp;P di &amp;N</oddFooter>
  </headerFooter>
  <rowBreaks count="2" manualBreakCount="2">
    <brk id="47" max="16383" man="1"/>
    <brk id="105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3" r:id="rId6" name="A discesa 1075">
              <controlPr locked="0" defaultSize="0" autoLine="0" autoPict="0">
                <anchor moveWithCells="1">
                  <from>
                    <xdr:col>3</xdr:col>
                    <xdr:colOff>57150</xdr:colOff>
                    <xdr:row>43</xdr:row>
                    <xdr:rowOff>12700</xdr:rowOff>
                  </from>
                  <to>
                    <xdr:col>6</xdr:col>
                    <xdr:colOff>114300</xdr:colOff>
                    <xdr:row>44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7" name="A discesa 1078">
              <controlPr locked="0" defaultSize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12</xdr:col>
                    <xdr:colOff>298450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8" name="A discesa 1084">
              <controlPr locked="0" defaultSize="0" autoLine="0" autoPict="0">
                <anchor moveWithCells="1">
                  <from>
                    <xdr:col>3</xdr:col>
                    <xdr:colOff>57150</xdr:colOff>
                    <xdr:row>50</xdr:row>
                    <xdr:rowOff>12700</xdr:rowOff>
                  </from>
                  <to>
                    <xdr:col>9</xdr:col>
                    <xdr:colOff>171450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9" name="A discesa 1085">
              <controlPr locked="0" defaultSize="0" autoLine="0" autoPict="0">
                <anchor moveWithCells="1">
                  <from>
                    <xdr:col>3</xdr:col>
                    <xdr:colOff>57150</xdr:colOff>
                    <xdr:row>84</xdr:row>
                    <xdr:rowOff>12700</xdr:rowOff>
                  </from>
                  <to>
                    <xdr:col>6</xdr:col>
                    <xdr:colOff>114300</xdr:colOff>
                    <xdr:row>85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0" name="A discesa 1086">
              <controlPr locked="0" defaultSize="0" autoLine="0" autoPict="0">
                <anchor moveWithCells="1">
                  <from>
                    <xdr:col>3</xdr:col>
                    <xdr:colOff>57150</xdr:colOff>
                    <xdr:row>89</xdr:row>
                    <xdr:rowOff>12700</xdr:rowOff>
                  </from>
                  <to>
                    <xdr:col>6</xdr:col>
                    <xdr:colOff>114300</xdr:colOff>
                    <xdr:row>90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1" name="A discesa 1092">
              <controlPr locked="0" defaultSize="0" autoLine="0" autoPict="0">
                <anchor moveWithCells="1">
                  <from>
                    <xdr:col>3</xdr:col>
                    <xdr:colOff>69850</xdr:colOff>
                    <xdr:row>95</xdr:row>
                    <xdr:rowOff>12700</xdr:rowOff>
                  </from>
                  <to>
                    <xdr:col>6</xdr:col>
                    <xdr:colOff>127000</xdr:colOff>
                    <xdr:row>96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2" name="A discesa 1097">
              <controlPr locked="0" defaultSize="0" autoLine="0" autoPict="0">
                <anchor moveWithCells="1">
                  <from>
                    <xdr:col>3</xdr:col>
                    <xdr:colOff>69850</xdr:colOff>
                    <xdr:row>101</xdr:row>
                    <xdr:rowOff>12700</xdr:rowOff>
                  </from>
                  <to>
                    <xdr:col>6</xdr:col>
                    <xdr:colOff>127000</xdr:colOff>
                    <xdr:row>102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3" name="A discesa 1098">
              <controlPr locked="0" defaultSize="0" autoLine="0" autoPict="0">
                <anchor moveWithCells="1">
                  <from>
                    <xdr:col>3</xdr:col>
                    <xdr:colOff>69850</xdr:colOff>
                    <xdr:row>108</xdr:row>
                    <xdr:rowOff>12700</xdr:rowOff>
                  </from>
                  <to>
                    <xdr:col>6</xdr:col>
                    <xdr:colOff>127000</xdr:colOff>
                    <xdr:row>109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14" name="A discesa 1099">
              <controlPr locked="0" defaultSize="0" autoLine="0" autoPict="0">
                <anchor moveWithCells="1">
                  <from>
                    <xdr:col>3</xdr:col>
                    <xdr:colOff>69850</xdr:colOff>
                    <xdr:row>113</xdr:row>
                    <xdr:rowOff>12700</xdr:rowOff>
                  </from>
                  <to>
                    <xdr:col>6</xdr:col>
                    <xdr:colOff>127000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5" name="A discesa 1101">
              <controlPr locked="0" defaultSize="0" autoLine="0" autoPict="0">
                <anchor moveWithCells="1">
                  <from>
                    <xdr:col>3</xdr:col>
                    <xdr:colOff>57150</xdr:colOff>
                    <xdr:row>125</xdr:row>
                    <xdr:rowOff>12700</xdr:rowOff>
                  </from>
                  <to>
                    <xdr:col>12</xdr:col>
                    <xdr:colOff>323850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6" name="A discesa 1255">
              <controlPr locked="0" defaultSize="0" autoLine="0" autoPict="0">
                <anchor moveWithCells="1">
                  <from>
                    <xdr:col>3</xdr:col>
                    <xdr:colOff>57150</xdr:colOff>
                    <xdr:row>129</xdr:row>
                    <xdr:rowOff>133350</xdr:rowOff>
                  </from>
                  <to>
                    <xdr:col>6</xdr:col>
                    <xdr:colOff>146050</xdr:colOff>
                    <xdr:row>130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17" name="Check Box 1259">
              <controlPr defaultSize="0" autoFill="0" autoLine="0" autoPict="0">
                <anchor moveWithCells="1">
                  <from>
                    <xdr:col>14</xdr:col>
                    <xdr:colOff>209550</xdr:colOff>
                    <xdr:row>15</xdr:row>
                    <xdr:rowOff>31750</xdr:rowOff>
                  </from>
                  <to>
                    <xdr:col>17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62" yWindow="605" count="1">
        <x14:dataValidation type="list" errorStyle="warning" allowBlank="1" showErrorMessage="1" errorTitle="Attenzione!" error="Società non in elenco, vuoi sovrascrivere?" xr:uid="{00000000-0002-0000-0000-000002000000}">
          <x14:formula1>
            <xm:f>Foglio1!$G$1:$G$36</xm:f>
          </x14:formula1>
          <xm:sqref>F37:Q37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J29"/>
  <sheetViews>
    <sheetView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7" sqref="F17"/>
    </sheetView>
  </sheetViews>
  <sheetFormatPr defaultColWidth="9.1796875" defaultRowHeight="12.5"/>
  <cols>
    <col min="1" max="1" width="41" style="2" bestFit="1" customWidth="1"/>
    <col min="2" max="2" width="9.1796875" style="2"/>
    <col min="3" max="3" width="42.1796875" style="2" customWidth="1"/>
    <col min="4" max="4" width="44.26953125" style="2" bestFit="1" customWidth="1"/>
    <col min="5" max="5" width="9.1796875" style="2"/>
    <col min="6" max="6" width="68.81640625" style="2" customWidth="1"/>
    <col min="7" max="7" width="48.453125" style="2" customWidth="1"/>
    <col min="8" max="16384" width="9.1796875" style="2"/>
  </cols>
  <sheetData>
    <row r="1" spans="1:10">
      <c r="E1" s="2" t="s">
        <v>82</v>
      </c>
      <c r="F1" s="2" t="s">
        <v>83</v>
      </c>
      <c r="G1" s="2" t="s">
        <v>151</v>
      </c>
      <c r="H1" s="2" t="s">
        <v>117</v>
      </c>
    </row>
    <row r="2" spans="1:10" ht="14.25" customHeight="1">
      <c r="A2" s="2" t="s">
        <v>65</v>
      </c>
      <c r="B2" s="2" t="s">
        <v>1</v>
      </c>
      <c r="C2" s="12" t="s">
        <v>3</v>
      </c>
      <c r="D2" s="82" t="s">
        <v>70</v>
      </c>
      <c r="E2" s="2">
        <v>2</v>
      </c>
      <c r="F2" s="83" t="s">
        <v>123</v>
      </c>
      <c r="G2"/>
      <c r="H2" s="84"/>
      <c r="I2" s="84"/>
      <c r="J2" s="84"/>
    </row>
    <row r="3" spans="1:10" ht="14.25" customHeight="1">
      <c r="A3" s="2" t="s">
        <v>66</v>
      </c>
      <c r="B3" s="2" t="s">
        <v>2</v>
      </c>
      <c r="C3" s="12" t="s">
        <v>4</v>
      </c>
      <c r="D3" s="82" t="s">
        <v>27</v>
      </c>
      <c r="E3" s="2">
        <v>3</v>
      </c>
      <c r="F3" s="83" t="s">
        <v>124</v>
      </c>
      <c r="G3" s="85" t="s">
        <v>109</v>
      </c>
      <c r="H3" s="84"/>
      <c r="I3" s="84"/>
      <c r="J3" s="84"/>
    </row>
    <row r="4" spans="1:10" ht="14.25" customHeight="1">
      <c r="A4" s="2" t="s">
        <v>67</v>
      </c>
      <c r="C4" s="12" t="s">
        <v>5</v>
      </c>
      <c r="D4" s="82" t="s">
        <v>28</v>
      </c>
      <c r="E4" s="2">
        <v>4</v>
      </c>
      <c r="F4" s="83" t="s">
        <v>124</v>
      </c>
      <c r="G4" t="s">
        <v>115</v>
      </c>
      <c r="H4" s="84"/>
      <c r="I4" s="84"/>
      <c r="J4" s="84"/>
    </row>
    <row r="5" spans="1:10" ht="14.25" customHeight="1">
      <c r="A5" s="2" t="s">
        <v>68</v>
      </c>
      <c r="C5" s="12" t="s">
        <v>159</v>
      </c>
      <c r="D5" s="82" t="s">
        <v>53</v>
      </c>
      <c r="E5" s="2">
        <v>5</v>
      </c>
      <c r="F5" s="83" t="s">
        <v>123</v>
      </c>
      <c r="G5" t="s">
        <v>143</v>
      </c>
      <c r="H5" s="84"/>
      <c r="I5" s="84"/>
      <c r="J5" s="84"/>
    </row>
    <row r="6" spans="1:10" ht="14.25" customHeight="1">
      <c r="A6" s="2" t="s">
        <v>69</v>
      </c>
      <c r="E6" s="2">
        <v>6</v>
      </c>
      <c r="F6" s="83" t="s">
        <v>125</v>
      </c>
      <c r="G6" t="s">
        <v>110</v>
      </c>
      <c r="H6" s="84"/>
      <c r="I6" s="84"/>
      <c r="J6" s="84"/>
    </row>
    <row r="7" spans="1:10" ht="14.25" customHeight="1">
      <c r="A7" s="2" t="s">
        <v>80</v>
      </c>
      <c r="E7" s="2">
        <v>7</v>
      </c>
      <c r="F7" s="83" t="s">
        <v>126</v>
      </c>
      <c r="G7" t="s">
        <v>141</v>
      </c>
    </row>
    <row r="8" spans="1:10" ht="14.25" customHeight="1">
      <c r="A8" s="2" t="s">
        <v>79</v>
      </c>
      <c r="E8" s="2">
        <v>8</v>
      </c>
      <c r="F8" s="83" t="s">
        <v>126</v>
      </c>
      <c r="G8" t="s">
        <v>116</v>
      </c>
    </row>
    <row r="9" spans="1:10" ht="14.25" customHeight="1">
      <c r="A9" s="2" t="s">
        <v>81</v>
      </c>
      <c r="E9" s="2">
        <v>9</v>
      </c>
      <c r="F9" s="83" t="s">
        <v>124</v>
      </c>
      <c r="G9" t="s">
        <v>133</v>
      </c>
    </row>
    <row r="10" spans="1:10">
      <c r="A10" s="2" t="s">
        <v>137</v>
      </c>
      <c r="E10" s="2">
        <v>10</v>
      </c>
      <c r="F10" s="83" t="s">
        <v>126</v>
      </c>
      <c r="G10" t="s">
        <v>144</v>
      </c>
    </row>
    <row r="11" spans="1:10">
      <c r="A11" s="2" t="s">
        <v>113</v>
      </c>
      <c r="E11" s="2">
        <v>11</v>
      </c>
      <c r="F11" s="83" t="s">
        <v>126</v>
      </c>
      <c r="G11" t="s">
        <v>132</v>
      </c>
    </row>
    <row r="12" spans="1:10">
      <c r="A12" s="2" t="s">
        <v>114</v>
      </c>
      <c r="E12" s="2">
        <v>12</v>
      </c>
      <c r="F12" s="83" t="s">
        <v>127</v>
      </c>
      <c r="G12" t="s">
        <v>128</v>
      </c>
    </row>
    <row r="13" spans="1:10">
      <c r="A13" s="81" t="s">
        <v>122</v>
      </c>
      <c r="E13" s="2">
        <v>13</v>
      </c>
      <c r="F13" s="83" t="s">
        <v>126</v>
      </c>
      <c r="G13" t="s">
        <v>111</v>
      </c>
    </row>
    <row r="14" spans="1:10">
      <c r="A14" s="81" t="s">
        <v>155</v>
      </c>
      <c r="E14" s="2">
        <v>14</v>
      </c>
      <c r="F14" s="83" t="s">
        <v>126</v>
      </c>
      <c r="G14" t="s">
        <v>148</v>
      </c>
    </row>
    <row r="15" spans="1:10">
      <c r="A15" s="81" t="s">
        <v>156</v>
      </c>
      <c r="E15" s="2">
        <v>15</v>
      </c>
      <c r="F15" s="83" t="s">
        <v>126</v>
      </c>
      <c r="G15" t="s">
        <v>135</v>
      </c>
    </row>
    <row r="16" spans="1:10">
      <c r="A16" s="81" t="s">
        <v>157</v>
      </c>
      <c r="E16" s="2">
        <v>16</v>
      </c>
      <c r="F16" s="83" t="s">
        <v>126</v>
      </c>
      <c r="G16" t="s">
        <v>138</v>
      </c>
    </row>
    <row r="17" spans="1:7">
      <c r="A17" s="81" t="s">
        <v>158</v>
      </c>
      <c r="E17" s="2">
        <v>17</v>
      </c>
      <c r="F17" s="83" t="s">
        <v>126</v>
      </c>
      <c r="G17" t="s">
        <v>142</v>
      </c>
    </row>
    <row r="18" spans="1:7">
      <c r="G18" t="s">
        <v>150</v>
      </c>
    </row>
    <row r="19" spans="1:7">
      <c r="G19" t="s">
        <v>136</v>
      </c>
    </row>
    <row r="20" spans="1:7">
      <c r="G20" t="s">
        <v>147</v>
      </c>
    </row>
    <row r="21" spans="1:7">
      <c r="G21" t="s">
        <v>112</v>
      </c>
    </row>
    <row r="22" spans="1:7">
      <c r="G22" t="s">
        <v>134</v>
      </c>
    </row>
    <row r="23" spans="1:7">
      <c r="G23" t="s">
        <v>149</v>
      </c>
    </row>
    <row r="24" spans="1:7">
      <c r="G24" t="s">
        <v>130</v>
      </c>
    </row>
    <row r="25" spans="1:7">
      <c r="G25" t="s">
        <v>145</v>
      </c>
    </row>
    <row r="26" spans="1:7">
      <c r="G26" t="s">
        <v>129</v>
      </c>
    </row>
    <row r="27" spans="1:7">
      <c r="G27" t="s">
        <v>146</v>
      </c>
    </row>
    <row r="28" spans="1:7">
      <c r="G28" t="s">
        <v>105</v>
      </c>
    </row>
    <row r="29" spans="1:7">
      <c r="G29" t="s">
        <v>131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394EA1DD-BBCB-4130-847B-DB081A6E3DC3}" topLeftCell="B1">
      <selection activeCell="C7" sqref="C7"/>
      <pageMargins left="0.7" right="0.7" top="0.75" bottom="0.75" header="0.3" footer="0.3"/>
    </customSheetView>
  </customSheetViews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898f29-1c0d-4b1c-abe7-70a196b54fd4">
      <Terms xmlns="http://schemas.microsoft.com/office/infopath/2007/PartnerControls"/>
    </lcf76f155ced4ddcb4097134ff3c332f>
    <TaxCatchAll xmlns="3bbafb9f-b5d5-486e-b7dc-107beb3aa4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88CC4AA9979458AF0AED0DEDE5414" ma:contentTypeVersion="12" ma:contentTypeDescription="Create a new document." ma:contentTypeScope="" ma:versionID="8dbf75b50d3d56221f1ad354dae06363">
  <xsd:schema xmlns:xsd="http://www.w3.org/2001/XMLSchema" xmlns:xs="http://www.w3.org/2001/XMLSchema" xmlns:p="http://schemas.microsoft.com/office/2006/metadata/properties" xmlns:ns2="9f898f29-1c0d-4b1c-abe7-70a196b54fd4" xmlns:ns3="3bbafb9f-b5d5-486e-b7dc-107beb3aa4e2" targetNamespace="http://schemas.microsoft.com/office/2006/metadata/properties" ma:root="true" ma:fieldsID="1f69b57ca943c3c789cab4d94b2185e1" ns2:_="" ns3:_="">
    <xsd:import namespace="9f898f29-1c0d-4b1c-abe7-70a196b54fd4"/>
    <xsd:import namespace="3bbafb9f-b5d5-486e-b7dc-107beb3aa4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98f29-1c0d-4b1c-abe7-70a196b54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edad66d-99b7-4634-9441-587b98c64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bafb9f-b5d5-486e-b7dc-107beb3aa4e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9670c95-d522-4b3d-ba8e-f7f57f3c804a}" ma:internalName="TaxCatchAll" ma:showField="CatchAllData" ma:web="3bbafb9f-b5d5-486e-b7dc-107beb3aa4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5A086-E136-42E8-9475-7AB0ECDCDD59}">
  <ds:schemaRefs>
    <ds:schemaRef ds:uri="http://purl.org/dc/dcmitype/"/>
    <ds:schemaRef ds:uri="http://schemas.microsoft.com/office/2006/documentManagement/types"/>
    <ds:schemaRef ds:uri="http://purl.org/dc/elements/1.1/"/>
    <ds:schemaRef ds:uri="9f898f29-1c0d-4b1c-abe7-70a196b54fd4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bbafb9f-b5d5-486e-b7dc-107beb3aa4e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D7C74D-14FC-467D-9578-B556D23B8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98f29-1c0d-4b1c-abe7-70a196b54fd4"/>
    <ds:schemaRef ds:uri="3bbafb9f-b5d5-486e-b7dc-107beb3aa4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045B67-AA10-4DA9-8B6C-ECB501B4EA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Modulo Richiesta Iscrizione</vt:lpstr>
      <vt:lpstr>Foglio1</vt:lpstr>
      <vt:lpstr>'Modulo Richiesta Iscrizione'!Area_stampa</vt:lpstr>
    </vt:vector>
  </TitlesOfParts>
  <Company>Intesa-Sanpaolo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TROCELLO CRISTINA</dc:creator>
  <cp:lastModifiedBy>FIGINI DUNIA MARIA</cp:lastModifiedBy>
  <cp:lastPrinted>2019-03-04T13:36:51Z</cp:lastPrinted>
  <dcterms:created xsi:type="dcterms:W3CDTF">2011-11-14T08:53:42Z</dcterms:created>
  <dcterms:modified xsi:type="dcterms:W3CDTF">2025-02-07T14:07:21Z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5fe31f-9de1-4167-a753-111c0df8115f_Enabled">
    <vt:lpwstr>true</vt:lpwstr>
  </property>
  <property fmtid="{D5CDD505-2E9C-101B-9397-08002B2CF9AE}" pid="3" name="MSIP_Label_5f5fe31f-9de1-4167-a753-111c0df8115f_SetDate">
    <vt:lpwstr>2021-02-01T10:32:02Z</vt:lpwstr>
  </property>
  <property fmtid="{D5CDD505-2E9C-101B-9397-08002B2CF9AE}" pid="4" name="MSIP_Label_5f5fe31f-9de1-4167-a753-111c0df8115f_Method">
    <vt:lpwstr>Standard</vt:lpwstr>
  </property>
  <property fmtid="{D5CDD505-2E9C-101B-9397-08002B2CF9AE}" pid="5" name="MSIP_Label_5f5fe31f-9de1-4167-a753-111c0df8115f_Name">
    <vt:lpwstr>5f5fe31f-9de1-4167-a753-111c0df8115f</vt:lpwstr>
  </property>
  <property fmtid="{D5CDD505-2E9C-101B-9397-08002B2CF9AE}" pid="6" name="MSIP_Label_5f5fe31f-9de1-4167-a753-111c0df8115f_SiteId">
    <vt:lpwstr>cc4baf00-15c9-48dd-9f59-88c98bde2be7</vt:lpwstr>
  </property>
  <property fmtid="{D5CDD505-2E9C-101B-9397-08002B2CF9AE}" pid="7" name="MSIP_Label_5f5fe31f-9de1-4167-a753-111c0df8115f_ActionId">
    <vt:lpwstr>c8c7c67d-86f5-4a6d-99c4-9f418b45ea03</vt:lpwstr>
  </property>
  <property fmtid="{D5CDD505-2E9C-101B-9397-08002B2CF9AE}" pid="8" name="MSIP_Label_5f5fe31f-9de1-4167-a753-111c0df8115f_ContentBits">
    <vt:lpwstr>0</vt:lpwstr>
  </property>
  <property fmtid="{D5CDD505-2E9C-101B-9397-08002B2CF9AE}" pid="9" name="ContentTypeId">
    <vt:lpwstr>0x0101008B488CC4AA9979458AF0AED0DEDE5414</vt:lpwstr>
  </property>
  <property fmtid="{D5CDD505-2E9C-101B-9397-08002B2CF9AE}" pid="10" name="MediaServiceImageTags">
    <vt:lpwstr/>
  </property>
</Properties>
</file>